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735"/>
  </bookViews>
  <sheets>
    <sheet name="Расходы" sheetId="1" r:id="rId1"/>
  </sheets>
  <calcPr calcId="145621" refMode="R1C1"/>
</workbook>
</file>

<file path=xl/calcChain.xml><?xml version="1.0" encoding="utf-8"?>
<calcChain xmlns="http://schemas.openxmlformats.org/spreadsheetml/2006/main">
  <c r="U32" i="1" l="1"/>
  <c r="U41" i="1"/>
  <c r="U62" i="1"/>
  <c r="U61" i="1"/>
  <c r="U60" i="1"/>
  <c r="U56" i="1"/>
  <c r="U55" i="1"/>
  <c r="U80" i="1"/>
  <c r="U76" i="1"/>
  <c r="U106" i="1"/>
  <c r="U20" i="1"/>
  <c r="U21" i="1"/>
  <c r="U22" i="1"/>
  <c r="U26" i="1"/>
  <c r="U35" i="1"/>
  <c r="U44" i="1"/>
  <c r="U45" i="1"/>
  <c r="U46" i="1"/>
  <c r="U47" i="1"/>
  <c r="U48" i="1"/>
  <c r="U49" i="1"/>
  <c r="U50" i="1"/>
  <c r="U51" i="1"/>
  <c r="U63" i="1"/>
  <c r="U64" i="1"/>
  <c r="U65" i="1"/>
  <c r="U66" i="1"/>
  <c r="U68" i="1"/>
  <c r="U71" i="1"/>
  <c r="U74" i="1"/>
  <c r="U75" i="1"/>
  <c r="U90" i="1"/>
  <c r="U91" i="1"/>
  <c r="U92" i="1"/>
  <c r="U93" i="1"/>
  <c r="U94" i="1"/>
  <c r="U95" i="1"/>
  <c r="U96" i="1"/>
  <c r="U98" i="1"/>
  <c r="U99" i="1"/>
  <c r="U100" i="1"/>
  <c r="U101" i="1"/>
  <c r="U102" i="1"/>
  <c r="U103" i="1"/>
  <c r="U104" i="1"/>
  <c r="U105" i="1"/>
</calcChain>
</file>

<file path=xl/sharedStrings.xml><?xml version="1.0" encoding="utf-8"?>
<sst xmlns="http://schemas.openxmlformats.org/spreadsheetml/2006/main" count="232" uniqueCount="164">
  <si>
    <t/>
  </si>
  <si>
    <t>на 2017 год</t>
  </si>
  <si>
    <t>Наименование</t>
  </si>
  <si>
    <t>Код по бюджетной классификации</t>
  </si>
  <si>
    <t>Администратор</t>
  </si>
  <si>
    <t>ФКР</t>
  </si>
  <si>
    <t>КЦСР</t>
  </si>
  <si>
    <t>КВР</t>
  </si>
  <si>
    <t>Текущий финансовый год</t>
  </si>
  <si>
    <t>1</t>
  </si>
  <si>
    <t>2</t>
  </si>
  <si>
    <t>3</t>
  </si>
  <si>
    <t>4</t>
  </si>
  <si>
    <t>5</t>
  </si>
  <si>
    <t>6</t>
  </si>
  <si>
    <t>Администрация Нижнегорского сельского поселения</t>
  </si>
  <si>
    <t>903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</si>
  <si>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</si>
  <si>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</si>
  <si>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</si>
  <si>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0102</t>
  </si>
  <si>
    <t>080100019О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</si>
  <si>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</si>
  <si>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</si>
  <si>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0802000190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</si>
  <si>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</si>
  <si>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</si>
  <si>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1002071400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</si>
  <si>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</si>
  <si>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</si>
  <si>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</si>
  <si>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0106</t>
  </si>
  <si>
    <t>1100000191</t>
  </si>
  <si>
    <t>540</t>
  </si>
  <si>
    <t>Резервные фонды</t>
  </si>
  <si>
    <t>Резервные средства</t>
  </si>
  <si>
    <t>0111</t>
  </si>
  <si>
    <t>1300011590</t>
  </si>
  <si>
    <t>870</t>
  </si>
  <si>
    <t>НАЦИОНАЛЬНАЯ ЭКОНОМИКА</t>
  </si>
  <si>
    <t>903 0400</t>
  </si>
  <si>
    <t>Дорожное хозяйство (дорожные фонды)</t>
  </si>
  <si>
    <t>0409</t>
  </si>
  <si>
    <t>0101000590</t>
  </si>
  <si>
    <t>1400002018</t>
  </si>
  <si>
    <t>Другие вопросы в области национальной экономики</t>
  </si>
  <si>
    <t>0412</t>
  </si>
  <si>
    <t>0701001590</t>
  </si>
  <si>
    <t>ЖИЛИЩНО-КОММУНАЛЬНОЕ ХОЗЯЙСТВО</t>
  </si>
  <si>
    <t>903 0500</t>
  </si>
  <si>
    <t>Жилищное хозяйство</t>
  </si>
  <si>
    <t>0501</t>
  </si>
  <si>
    <t>0601006590</t>
  </si>
  <si>
    <t>1500006590</t>
  </si>
  <si>
    <t>Коммунальное хозяйство</t>
  </si>
  <si>
    <t>0502</t>
  </si>
  <si>
    <t>02010S2990</t>
  </si>
  <si>
    <t>0201002590</t>
  </si>
  <si>
    <t>02010S4990</t>
  </si>
  <si>
    <t>Благоустройство</t>
  </si>
  <si>
    <t>0503</t>
  </si>
  <si>
    <t>0311003590</t>
  </si>
  <si>
    <t>03110S0070</t>
  </si>
  <si>
    <t>0321003590</t>
  </si>
  <si>
    <t>КУЛЬТУРА, КИНЕМАТОГРАФИЯ</t>
  </si>
  <si>
    <t>903 0800</t>
  </si>
  <si>
    <t>Культура</t>
  </si>
  <si>
    <t>0801</t>
  </si>
  <si>
    <t>1200011591</t>
  </si>
  <si>
    <t>Другие вопросы в области культуры, кинематографии</t>
  </si>
  <si>
    <t>0804</t>
  </si>
  <si>
    <t>0401004590</t>
  </si>
  <si>
    <t>СОЦИАЛЬНАЯ ПОЛИТИКА</t>
  </si>
  <si>
    <t>903 1000</t>
  </si>
  <si>
    <t>Другие вопросы в области социальной политики</t>
  </si>
  <si>
    <t>Пособия, компенсации и иные социальные выплаты гражданам, кроме публичных нормативных обязательств</t>
  </si>
  <si>
    <t>Итого</t>
  </si>
  <si>
    <t xml:space="preserve">Ведомственная структура расходов бюджета Нижнегорского сельского поселения Нижнегорского района Республики Крым </t>
  </si>
  <si>
    <t xml:space="preserve">Расходы на предоставление мер социальной поддержки отдельным категориям граждан в рамках муниципальной программы "Поддержка малообеспеченных слоев населения п.Нижнегорский" </t>
  </si>
  <si>
    <t>903 1006</t>
  </si>
  <si>
    <t>903 1006 0510900590 320</t>
  </si>
  <si>
    <t>903 1006 0510900590</t>
  </si>
  <si>
    <t>903 0804</t>
  </si>
  <si>
    <t>Расходы на осуществление мероприятий в рамках муниципальной программы "Обеспечение культурно-досуговыми мероприятиями население п.Нижнегорский"</t>
  </si>
  <si>
    <t>Расходы на органицацию и проведение культурно-досуговых мероприятий в п.Нижнегорский</t>
  </si>
  <si>
    <t>240</t>
  </si>
  <si>
    <t>903 0804 0400000000</t>
  </si>
  <si>
    <t>903 0804 0401004590</t>
  </si>
  <si>
    <t>903 0801</t>
  </si>
  <si>
    <t>Межбюджетные трансферты на осуществление переданных полномочий поселений в бюджет Нижнегорского района</t>
  </si>
  <si>
    <t>903 0801 1200000000</t>
  </si>
  <si>
    <t>610</t>
  </si>
  <si>
    <t xml:space="preserve">Субсидии бюджетным учреждениям </t>
  </si>
  <si>
    <t>Расходы на обеспечение деятельности  и оказания услуг по благоустройству населенного пункта в рамках подпрограммы "Выполнение муниципального задания МБУ "Озеленение и благоустройство"</t>
  </si>
  <si>
    <t>Расходы на проведение мероприятий   и оказания услуг по благоустройству населенного пункта МБУ "Озеленение и благоустройство"(муниципальных) услуг (выполнение работ)</t>
  </si>
  <si>
    <t>903 0503 0320000000</t>
  </si>
  <si>
    <t>903 0503 0321003590</t>
  </si>
  <si>
    <t>Расходы на обеспечение деятельности  и оказания услуг по благоустройству населенного пункта в рамках подпрограммы "Благоустройство мест общего пользования и отдых Нижнегорцев" муниципальной программы "Благоустройство поселка Нижнегорский"</t>
  </si>
  <si>
    <t>903 0503</t>
  </si>
  <si>
    <t>903 0503 0310000000</t>
  </si>
  <si>
    <t xml:space="preserve">Расходы на проведение мероприятий   и оказания услуг по благоустройству населенного пункта </t>
  </si>
  <si>
    <t>Расходы муниципальных образований на обустройство детских игровых площадок</t>
  </si>
  <si>
    <t>903 0503 03110S0070</t>
  </si>
  <si>
    <t>903 0503 0311003590</t>
  </si>
  <si>
    <t>410</t>
  </si>
  <si>
    <t xml:space="preserve">Бюджетные инвестиции </t>
  </si>
  <si>
    <t>Расходы на софинансирование  капитальных  вложений в объекты муниципальной собственности, приобретение объектов недвижимого имущества в муниципальную собственность</t>
  </si>
  <si>
    <t>903 0502 02010S4990</t>
  </si>
  <si>
    <t>903 0502</t>
  </si>
  <si>
    <t>Расходы на обеспечение деятельности  и оказания услуг по содержанию водопроводно-канализационного хозяйства в  рамках муниципальной программы "Развитие водоснабжения и водоотведения в п.Нижнегорский"</t>
  </si>
  <si>
    <t>903 0502 0200000000</t>
  </si>
  <si>
    <t>Расходы на обеспечение деятельности  и оказания услуг по содержанию водопроводно-канализационного хозяйства имущества</t>
  </si>
  <si>
    <t>903 0502 0201002590</t>
  </si>
  <si>
    <t>Расходы на капитальный  ремонт объектов муниципальной собственности, приобретение движимого  имущества в муниципальную собственность</t>
  </si>
  <si>
    <t>903 0502 02010S2990</t>
  </si>
  <si>
    <t>903 0501</t>
  </si>
  <si>
    <t>Расходы на обеспечение деятельности по содержанию жилищного хозяйства  в рамках муниципальной программы "Жилищный фонд поселка в 2017году"</t>
  </si>
  <si>
    <t>903 0501 0600000000</t>
  </si>
  <si>
    <t>Расходы на обеспечение деятельности по содержанию жилищного хозяйства сельского поселения</t>
  </si>
  <si>
    <t>903 0501 0601006590</t>
  </si>
  <si>
    <t>Формирование фонда капитального ремонта жилого  фонда, находящегося в муниципальной собственности поселения</t>
  </si>
  <si>
    <t>903 0501 1500000000</t>
  </si>
  <si>
    <t>903 0501 1500006590</t>
  </si>
  <si>
    <t>Расходы бюджета на перечисление взносов в целях формирования фонда капитального ремонта жилого фонда, находящегося в муниципальной собственности поселения в рамкх непрограммного направления расходов</t>
  </si>
  <si>
    <t>Расходы на обеспечение деятельности и оказание услуг по проведению инвентаризации и разграничению земель в рамках непрограммного направления расходов</t>
  </si>
  <si>
    <t>903 0412 0701001590</t>
  </si>
  <si>
    <t>903 0412 0700000000</t>
  </si>
  <si>
    <t>903 0412</t>
  </si>
  <si>
    <t>903 0409</t>
  </si>
  <si>
    <t>Расходы на обеспечение деятельности  и оказания услуг по текущему содержанию улиц и дорог местного значения в рамках муниципальной программы "Поселку Нижнегорский хорошие дороги и безопасное движение"</t>
  </si>
  <si>
    <t>903 0409 0101000590</t>
  </si>
  <si>
    <t>903 0409 0100000000</t>
  </si>
  <si>
    <t xml:space="preserve">Расходы в сфере дорожного хозяйства, направленные на содержание автомобильных дорог </t>
  </si>
  <si>
    <t>903 0409 1400002018</t>
  </si>
  <si>
    <t>903 0409 1400000000</t>
  </si>
  <si>
    <t>Дорожный фонд администрации Нижнегорского сельского поселения</t>
  </si>
  <si>
    <t>Содержание и ремонт автомобильных дорог общего пользования местного значения в рамках непрограммных расходов органов местного самоуправления</t>
  </si>
  <si>
    <t>Расходы за счет резервного фонда администрации Нижнегорского сельского поселения в рамках непрограммного направления расходов</t>
  </si>
  <si>
    <t>903 0111 130001590</t>
  </si>
  <si>
    <t>Резервный фонд администрации Нижнегорского сельского поселения</t>
  </si>
  <si>
    <t>903 0111 1300000000</t>
  </si>
  <si>
    <t>903 0111</t>
  </si>
  <si>
    <t>Расходы за счет межбюджетных трансфертов, передаваемых в бюджет  района из бюджетов поселений на осуществление части полномочий по решению вопросов местного значения в соответствии с заключенными соглашениями ( по внешнему финансовому контролю)</t>
  </si>
  <si>
    <t>903 0106 1100000191</t>
  </si>
  <si>
    <t>903 0106 1100000000</t>
  </si>
  <si>
    <t>903 0106</t>
  </si>
  <si>
    <t>850</t>
  </si>
  <si>
    <t>Расходы на осуществление переданных органам местного самоуправления в Республике Крым отдельных полномочий Республики Крым в сфере административной ответственности в рамках непрограммного направления расходов</t>
  </si>
  <si>
    <t>120</t>
  </si>
  <si>
    <t>903 0104 10020714000</t>
  </si>
  <si>
    <t>Расходы на обеспечение деятельности ОМС в рамках муниципальной программы "Обеспечение деятельности администрации Нижнегорского сельского поселения Нижнегорского района Республики Крым  по решению вопросов местного значения в 2017году"</t>
  </si>
  <si>
    <t>903 0104</t>
  </si>
  <si>
    <t>903 0104 0802000190</t>
  </si>
  <si>
    <t>903  0100</t>
  </si>
  <si>
    <t>903 0102</t>
  </si>
  <si>
    <t xml:space="preserve">Расходы на обеспечение выплат по оплате труда работников органов местного самоуправления в рамках программного направления расходов на обеспечение деятельности председателя Нижнегорского сельского совета </t>
  </si>
  <si>
    <t xml:space="preserve">903  0102    0801000000                                   </t>
  </si>
  <si>
    <t>903 0102 080100019О</t>
  </si>
  <si>
    <t xml:space="preserve"> </t>
  </si>
  <si>
    <t>(рублей)</t>
  </si>
  <si>
    <t xml:space="preserve">Расходы на софинансирование дорожных работ </t>
  </si>
  <si>
    <t>01010S8880</t>
  </si>
  <si>
    <t>903 0409 01010S8880</t>
  </si>
  <si>
    <t xml:space="preserve">Приложение № 6                                                                                            к решению Нижнегорского сельского совета Нижнегорского района  Республики Крым от 29 декабря 2016г.№220 «О бюджете Нижнегорского сельского поселения Нижнегорского района Республики Крым на 2017год»
(в редакции решения Нижнегорского сельского совета от28.04.2017г.№236)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</si>
</sst>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indexed="64"/>
      <name val="Arial"/>
      <charset val="1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i/>
      <sz val="9"/>
      <color indexed="8"/>
      <name val="Times New Roman"/>
      <family val="1"/>
      <charset val="204"/>
    </font>
    <font>
      <sz val="6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sz val="10"/>
      <color indexed="64"/>
      <name val="Arial"/>
      <family val="2"/>
      <charset val="204"/>
    </font>
    <font>
      <b/>
      <sz val="8"/>
      <color indexed="8"/>
      <name val="Tahoma"/>
      <family val="2"/>
      <charset val="204"/>
    </font>
    <font>
      <sz val="8"/>
      <color indexed="64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NumberFormat="1"/>
    <xf numFmtId="0" fontId="6" fillId="2" borderId="0" xfId="0" applyNumberFormat="1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0" fillId="0" borderId="0" xfId="0" applyNumberFormat="1" applyFont="1"/>
    <xf numFmtId="0" fontId="6" fillId="2" borderId="0" xfId="0" applyNumberFormat="1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0" fillId="0" borderId="1" xfId="0" applyNumberFormat="1" applyBorder="1"/>
    <xf numFmtId="49" fontId="0" fillId="0" borderId="1" xfId="0" applyNumberFormat="1" applyBorder="1"/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right" vertical="top" wrapText="1"/>
    </xf>
    <xf numFmtId="0" fontId="3" fillId="2" borderId="0" xfId="0" applyNumberFormat="1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right" vertical="center" wrapText="1"/>
    </xf>
    <xf numFmtId="0" fontId="2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4" fontId="11" fillId="2" borderId="1" xfId="0" applyNumberFormat="1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2" borderId="1" xfId="0" applyNumberFormat="1" applyFont="1" applyFill="1" applyBorder="1" applyAlignment="1">
      <alignment horizontal="right" vertical="top" wrapText="1"/>
    </xf>
    <xf numFmtId="0" fontId="6" fillId="2" borderId="0" xfId="0" applyNumberFormat="1" applyFont="1" applyFill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horizontal="center" wrapText="1"/>
    </xf>
    <xf numFmtId="0" fontId="7" fillId="2" borderId="0" xfId="0" applyNumberFormat="1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9" fillId="2" borderId="0" xfId="0" applyNumberFormat="1" applyFont="1" applyFill="1" applyAlignment="1">
      <alignment horizontal="left" vertical="top" wrapText="1"/>
    </xf>
    <xf numFmtId="0" fontId="9" fillId="2" borderId="0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122"/>
  <sheetViews>
    <sheetView tabSelected="1" topLeftCell="A50" workbookViewId="0">
      <selection activeCell="A54" sqref="A54:I54"/>
    </sheetView>
  </sheetViews>
  <sheetFormatPr defaultRowHeight="12.75" x14ac:dyDescent="0.2"/>
  <cols>
    <col min="1" max="1" width="11.7109375" style="1" customWidth="1"/>
    <col min="2" max="2" width="1.7109375" style="1" customWidth="1"/>
    <col min="3" max="3" width="6.7109375" style="1" customWidth="1"/>
    <col min="4" max="4" width="14.7109375" style="1" customWidth="1"/>
    <col min="5" max="5" width="1.7109375" style="1" customWidth="1"/>
    <col min="6" max="6" width="2.7109375" style="1" customWidth="1"/>
    <col min="7" max="7" width="4.7109375" style="1" customWidth="1"/>
    <col min="8" max="8" width="2.42578125" style="1" customWidth="1"/>
    <col min="9" max="10" width="1.7109375" style="1" customWidth="1"/>
    <col min="11" max="11" width="6.7109375" style="1" customWidth="1"/>
    <col min="12" max="12" width="3.7109375" style="1" customWidth="1"/>
    <col min="13" max="14" width="2.7109375" style="1" customWidth="1"/>
    <col min="15" max="16" width="0.28515625" style="1" customWidth="1"/>
    <col min="17" max="17" width="6.7109375" style="1" customWidth="1"/>
    <col min="18" max="18" width="3.7109375" style="1" customWidth="1"/>
    <col min="19" max="19" width="2.7109375" style="1" customWidth="1"/>
    <col min="20" max="20" width="3.42578125" style="1" customWidth="1"/>
    <col min="21" max="21" width="2.7109375" style="1" customWidth="1"/>
    <col min="22" max="22" width="4.7109375" style="1" customWidth="1"/>
    <col min="23" max="23" width="3.7109375" style="1" customWidth="1"/>
    <col min="24" max="24" width="7.42578125" style="1" customWidth="1"/>
  </cols>
  <sheetData>
    <row r="1" spans="1:24" s="1" customFormat="1" ht="117.7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 t="s">
        <v>163</v>
      </c>
      <c r="S1" s="13"/>
      <c r="T1" s="13"/>
      <c r="U1" s="13"/>
      <c r="V1" s="13"/>
      <c r="W1" s="13"/>
      <c r="X1" s="13"/>
    </row>
    <row r="2" spans="1:24" s="1" customFormat="1" ht="26.25" customHeight="1" x14ac:dyDescent="0.2">
      <c r="A2" s="14" t="s">
        <v>77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/>
      <c r="W2" s="16"/>
      <c r="X2" s="17"/>
    </row>
    <row r="3" spans="1:24" s="1" customFormat="1" ht="15" customHeigh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8"/>
      <c r="U3" s="18"/>
      <c r="V3" s="15" t="s">
        <v>159</v>
      </c>
      <c r="W3" s="16"/>
      <c r="X3" s="17"/>
    </row>
    <row r="4" spans="1:24" s="1" customFormat="1" ht="0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9"/>
      <c r="U4" s="19"/>
      <c r="V4" s="15"/>
      <c r="W4" s="16"/>
      <c r="X4" s="17"/>
    </row>
    <row r="5" spans="1:24" s="1" customFormat="1" ht="15.75" hidden="1" customHeight="1" thickBo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8"/>
      <c r="U5" s="18"/>
      <c r="V5" s="15"/>
      <c r="W5" s="16"/>
      <c r="X5" s="17"/>
    </row>
    <row r="6" spans="1:24" s="1" customFormat="1" ht="51" hidden="1" customHeight="1" thickBo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2"/>
      <c r="L6" s="22"/>
      <c r="M6" s="22"/>
      <c r="N6" s="22"/>
      <c r="O6" s="22"/>
      <c r="P6" s="22"/>
      <c r="Q6" s="22"/>
      <c r="R6" s="22"/>
      <c r="S6" s="22"/>
      <c r="T6" s="23"/>
      <c r="U6" s="23"/>
      <c r="V6" s="23"/>
      <c r="W6" s="23"/>
      <c r="X6" s="23"/>
    </row>
    <row r="7" spans="1:24" s="1" customFormat="1" ht="39" hidden="1" customHeight="1" thickBot="1" x14ac:dyDescent="0.25">
      <c r="A7" s="21"/>
      <c r="B7" s="21"/>
      <c r="C7" s="21"/>
      <c r="D7" s="21"/>
      <c r="E7" s="21"/>
      <c r="F7" s="21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  <c r="U7" s="23"/>
      <c r="V7" s="23"/>
      <c r="W7" s="23"/>
      <c r="X7" s="23"/>
    </row>
    <row r="8" spans="1:24" s="1" customFormat="1" ht="27" hidden="1" customHeight="1" thickBot="1" x14ac:dyDescent="0.25">
      <c r="A8" s="21"/>
      <c r="B8" s="21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8"/>
      <c r="U8" s="18"/>
      <c r="V8" s="15"/>
      <c r="W8" s="16"/>
      <c r="X8" s="17"/>
    </row>
    <row r="9" spans="1:24" s="1" customFormat="1" ht="12.75" hidden="1" customHeight="1" thickBo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8"/>
      <c r="S9" s="18"/>
      <c r="T9" s="18"/>
      <c r="U9" s="18"/>
      <c r="V9" s="15"/>
      <c r="W9" s="16"/>
      <c r="X9" s="17"/>
    </row>
    <row r="10" spans="1:24" s="1" customFormat="1" ht="13.9" hidden="1" customHeight="1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s="1" customFormat="1" ht="13.9" hidden="1" customHeight="1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s="1" customFormat="1" ht="13.9" hidden="1" customHeight="1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s="1" customFormat="1" ht="13.9" hidden="1" customHeight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s="1" customFormat="1" ht="13.5" hidden="1" customHeight="1" thickBo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s="1" customFormat="1" ht="0.6" customHeight="1" x14ac:dyDescent="0.2">
      <c r="A15" s="30" t="s">
        <v>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s="1" customFormat="1" ht="13.9" customHeight="1" x14ac:dyDescent="0.2">
      <c r="A16" s="31" t="s">
        <v>2</v>
      </c>
      <c r="B16" s="31"/>
      <c r="C16" s="31"/>
      <c r="D16" s="31"/>
      <c r="E16" s="31"/>
      <c r="F16" s="31"/>
      <c r="G16" s="31"/>
      <c r="H16" s="31"/>
      <c r="I16" s="31"/>
      <c r="J16" s="31" t="s">
        <v>3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 t="s">
        <v>8</v>
      </c>
      <c r="V16" s="31"/>
      <c r="W16" s="31"/>
      <c r="X16" s="31"/>
    </row>
    <row r="17" spans="1:24" s="1" customFormat="1" ht="24" customHeight="1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 t="s">
        <v>4</v>
      </c>
      <c r="K17" s="31"/>
      <c r="L17" s="31" t="s">
        <v>5</v>
      </c>
      <c r="M17" s="31"/>
      <c r="N17" s="31"/>
      <c r="O17" s="31" t="s">
        <v>6</v>
      </c>
      <c r="P17" s="31"/>
      <c r="Q17" s="31"/>
      <c r="R17" s="31"/>
      <c r="S17" s="31" t="s">
        <v>7</v>
      </c>
      <c r="T17" s="31"/>
      <c r="U17" s="31"/>
      <c r="V17" s="31"/>
      <c r="W17" s="31"/>
      <c r="X17" s="31"/>
    </row>
    <row r="18" spans="1:24" s="1" customFormat="1" ht="13.9" customHeight="1" x14ac:dyDescent="0.2">
      <c r="A18" s="32" t="s">
        <v>9</v>
      </c>
      <c r="B18" s="32"/>
      <c r="C18" s="32"/>
      <c r="D18" s="32"/>
      <c r="E18" s="32"/>
      <c r="F18" s="32"/>
      <c r="G18" s="32"/>
      <c r="H18" s="32"/>
      <c r="I18" s="32"/>
      <c r="J18" s="32" t="s">
        <v>10</v>
      </c>
      <c r="K18" s="32"/>
      <c r="L18" s="32" t="s">
        <v>11</v>
      </c>
      <c r="M18" s="32"/>
      <c r="N18" s="32"/>
      <c r="O18" s="32" t="s">
        <v>12</v>
      </c>
      <c r="P18" s="32"/>
      <c r="Q18" s="32"/>
      <c r="R18" s="32"/>
      <c r="S18" s="32" t="s">
        <v>13</v>
      </c>
      <c r="T18" s="32"/>
      <c r="U18" s="32" t="s">
        <v>14</v>
      </c>
      <c r="V18" s="32"/>
      <c r="W18" s="32"/>
      <c r="X18" s="32"/>
    </row>
    <row r="19" spans="1:24" s="1" customFormat="1" ht="13.9" customHeight="1" x14ac:dyDescent="0.2">
      <c r="A19" s="33" t="s">
        <v>15</v>
      </c>
      <c r="B19" s="33"/>
      <c r="C19" s="33"/>
      <c r="D19" s="33"/>
      <c r="E19" s="33"/>
      <c r="F19" s="33"/>
      <c r="G19" s="33"/>
      <c r="H19" s="33"/>
      <c r="I19" s="33"/>
      <c r="J19" s="34" t="s">
        <v>16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54557638.359999999</v>
      </c>
      <c r="V19" s="35"/>
      <c r="W19" s="35"/>
      <c r="X19" s="35"/>
    </row>
    <row r="20" spans="1:24" s="1" customFormat="1" ht="14.45" customHeight="1" x14ac:dyDescent="0.2">
      <c r="A20" s="33" t="s">
        <v>17</v>
      </c>
      <c r="B20" s="33"/>
      <c r="C20" s="33"/>
      <c r="D20" s="33"/>
      <c r="E20" s="33"/>
      <c r="F20" s="33"/>
      <c r="G20" s="33"/>
      <c r="H20" s="33"/>
      <c r="I20" s="33"/>
      <c r="J20" s="34" t="s">
        <v>153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>
        <f>5627420</f>
        <v>5627420</v>
      </c>
      <c r="V20" s="35"/>
      <c r="W20" s="35"/>
      <c r="X20" s="35"/>
    </row>
    <row r="21" spans="1:24" s="1" customFormat="1" ht="31.5" customHeight="1" x14ac:dyDescent="0.2">
      <c r="A21" s="33" t="s">
        <v>18</v>
      </c>
      <c r="B21" s="33"/>
      <c r="C21" s="33"/>
      <c r="D21" s="33"/>
      <c r="E21" s="33"/>
      <c r="F21" s="33"/>
      <c r="G21" s="33"/>
      <c r="H21" s="33"/>
      <c r="I21" s="33"/>
      <c r="J21" s="34" t="s">
        <v>154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>
        <f>710840</f>
        <v>710840</v>
      </c>
      <c r="V21" s="35"/>
      <c r="W21" s="35"/>
      <c r="X21" s="35"/>
    </row>
    <row r="22" spans="1:24" s="1" customFormat="1" ht="44.25" customHeight="1" x14ac:dyDescent="0.2">
      <c r="A22" s="24" t="s">
        <v>155</v>
      </c>
      <c r="B22" s="24"/>
      <c r="C22" s="24"/>
      <c r="D22" s="24"/>
      <c r="E22" s="24"/>
      <c r="F22" s="24"/>
      <c r="G22" s="24"/>
      <c r="H22" s="24"/>
      <c r="I22" s="24"/>
      <c r="J22" s="26" t="s">
        <v>156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8">
        <f>710840</f>
        <v>710840</v>
      </c>
      <c r="V22" s="28"/>
      <c r="W22" s="28"/>
      <c r="X22" s="28"/>
    </row>
    <row r="23" spans="1:24" s="1" customFormat="1" ht="0.75" hidden="1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0"/>
      <c r="V23" s="10"/>
      <c r="W23" s="10"/>
      <c r="X23" s="10"/>
    </row>
    <row r="24" spans="1:24" s="1" customFormat="1" ht="34.5" customHeight="1" x14ac:dyDescent="0.2">
      <c r="A24" s="24" t="s">
        <v>155</v>
      </c>
      <c r="B24" s="24"/>
      <c r="C24" s="24"/>
      <c r="D24" s="24"/>
      <c r="E24" s="24"/>
      <c r="F24" s="24"/>
      <c r="G24" s="24"/>
      <c r="H24" s="24"/>
      <c r="I24" s="24"/>
      <c r="J24" s="26" t="s">
        <v>157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8">
        <v>710840</v>
      </c>
      <c r="V24" s="28"/>
      <c r="W24" s="28"/>
      <c r="X24" s="28"/>
    </row>
    <row r="25" spans="1:24" s="1" customFormat="1" ht="26.25" customHeight="1" x14ac:dyDescent="0.2">
      <c r="A25" s="24" t="s">
        <v>19</v>
      </c>
      <c r="B25" s="24"/>
      <c r="C25" s="24"/>
      <c r="D25" s="24"/>
      <c r="E25" s="24"/>
      <c r="F25" s="24"/>
      <c r="G25" s="24"/>
      <c r="H25" s="24"/>
      <c r="I25" s="24"/>
      <c r="J25" s="36" t="s">
        <v>16</v>
      </c>
      <c r="K25" s="36"/>
      <c r="L25" s="36" t="s">
        <v>20</v>
      </c>
      <c r="M25" s="36"/>
      <c r="N25" s="36"/>
      <c r="O25" s="36" t="s">
        <v>21</v>
      </c>
      <c r="P25" s="36"/>
      <c r="Q25" s="36"/>
      <c r="R25" s="36"/>
      <c r="S25" s="36" t="s">
        <v>148</v>
      </c>
      <c r="T25" s="36"/>
      <c r="U25" s="28">
        <v>710840</v>
      </c>
      <c r="V25" s="28"/>
      <c r="W25" s="28"/>
      <c r="X25" s="28"/>
    </row>
    <row r="26" spans="1:24" s="1" customFormat="1" ht="47.25" customHeight="1" x14ac:dyDescent="0.2">
      <c r="A26" s="33" t="s">
        <v>22</v>
      </c>
      <c r="B26" s="33"/>
      <c r="C26" s="33"/>
      <c r="D26" s="33"/>
      <c r="E26" s="33"/>
      <c r="F26" s="33"/>
      <c r="G26" s="33"/>
      <c r="H26" s="33"/>
      <c r="I26" s="33"/>
      <c r="J26" s="34" t="s">
        <v>151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>
        <f>4578443</f>
        <v>4578443</v>
      </c>
      <c r="V26" s="35"/>
      <c r="W26" s="35"/>
      <c r="X26" s="35"/>
    </row>
    <row r="27" spans="1:24" s="1" customFormat="1" ht="55.5" customHeight="1" x14ac:dyDescent="0.2">
      <c r="A27" s="24" t="s">
        <v>150</v>
      </c>
      <c r="B27" s="24"/>
      <c r="C27" s="24"/>
      <c r="D27" s="24"/>
      <c r="E27" s="24"/>
      <c r="F27" s="24"/>
      <c r="G27" s="24"/>
      <c r="H27" s="24"/>
      <c r="I27" s="24"/>
      <c r="J27" s="26" t="s">
        <v>152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8">
        <v>4573415</v>
      </c>
      <c r="V27" s="28"/>
      <c r="W27" s="28"/>
      <c r="X27" s="28"/>
    </row>
    <row r="28" spans="1:24" s="1" customFormat="1" ht="16.5" hidden="1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8"/>
      <c r="V28" s="28"/>
      <c r="W28" s="28"/>
      <c r="X28" s="28"/>
    </row>
    <row r="29" spans="1:24" s="1" customFormat="1" ht="24" hidden="1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28"/>
      <c r="V29" s="28"/>
      <c r="W29" s="28"/>
      <c r="X29" s="28"/>
    </row>
    <row r="30" spans="1:24" s="1" customFormat="1" ht="45" hidden="1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8"/>
      <c r="V30" s="28"/>
      <c r="W30" s="28"/>
      <c r="X30" s="28"/>
    </row>
    <row r="31" spans="1:24" s="1" customFormat="1" ht="45" hidden="1" customHeight="1" x14ac:dyDescent="0.2">
      <c r="A31" s="24"/>
      <c r="B31" s="25"/>
      <c r="C31" s="25"/>
      <c r="D31" s="25"/>
      <c r="E31" s="25"/>
      <c r="F31" s="25"/>
      <c r="G31" s="25"/>
      <c r="H31" s="25"/>
      <c r="I31" s="25"/>
      <c r="J31" s="26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8"/>
      <c r="V31" s="29"/>
      <c r="W31" s="29"/>
      <c r="X31" s="29"/>
    </row>
    <row r="32" spans="1:24" s="1" customFormat="1" ht="26.25" customHeight="1" x14ac:dyDescent="0.2">
      <c r="A32" s="24" t="s">
        <v>19</v>
      </c>
      <c r="B32" s="24"/>
      <c r="C32" s="24"/>
      <c r="D32" s="24"/>
      <c r="E32" s="24"/>
      <c r="F32" s="24"/>
      <c r="G32" s="24"/>
      <c r="H32" s="24"/>
      <c r="I32" s="24"/>
      <c r="J32" s="36" t="s">
        <v>16</v>
      </c>
      <c r="K32" s="36"/>
      <c r="L32" s="36" t="s">
        <v>23</v>
      </c>
      <c r="M32" s="36"/>
      <c r="N32" s="36"/>
      <c r="O32" s="36" t="s">
        <v>24</v>
      </c>
      <c r="P32" s="36"/>
      <c r="Q32" s="36"/>
      <c r="R32" s="36"/>
      <c r="S32" s="36" t="s">
        <v>148</v>
      </c>
      <c r="T32" s="36"/>
      <c r="U32" s="28">
        <f>3767782</f>
        <v>3767782</v>
      </c>
      <c r="V32" s="28"/>
      <c r="W32" s="28"/>
      <c r="X32" s="28"/>
    </row>
    <row r="33" spans="1:24" s="1" customFormat="1" ht="0.75" hidden="1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8"/>
      <c r="V33" s="28"/>
      <c r="W33" s="28"/>
      <c r="X33" s="28"/>
    </row>
    <row r="34" spans="1:24" s="1" customFormat="1" ht="45" hidden="1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8"/>
      <c r="V34" s="28"/>
      <c r="W34" s="28"/>
      <c r="X34" s="28"/>
    </row>
    <row r="35" spans="1:24" s="1" customFormat="1" ht="24" customHeight="1" x14ac:dyDescent="0.2">
      <c r="A35" s="24" t="s">
        <v>26</v>
      </c>
      <c r="B35" s="24"/>
      <c r="C35" s="24"/>
      <c r="D35" s="24"/>
      <c r="E35" s="24"/>
      <c r="F35" s="24"/>
      <c r="G35" s="24"/>
      <c r="H35" s="24"/>
      <c r="I35" s="24"/>
      <c r="J35" s="36" t="s">
        <v>16</v>
      </c>
      <c r="K35" s="36"/>
      <c r="L35" s="36" t="s">
        <v>23</v>
      </c>
      <c r="M35" s="36"/>
      <c r="N35" s="36"/>
      <c r="O35" s="36" t="s">
        <v>24</v>
      </c>
      <c r="P35" s="36"/>
      <c r="Q35" s="36"/>
      <c r="R35" s="36"/>
      <c r="S35" s="36" t="s">
        <v>85</v>
      </c>
      <c r="T35" s="36"/>
      <c r="U35" s="28">
        <f>725633</f>
        <v>725633</v>
      </c>
      <c r="V35" s="28"/>
      <c r="W35" s="28"/>
      <c r="X35" s="28"/>
    </row>
    <row r="36" spans="1:24" s="1" customFormat="1" ht="14.25" customHeight="1" x14ac:dyDescent="0.2">
      <c r="A36" s="24" t="s">
        <v>28</v>
      </c>
      <c r="B36" s="24"/>
      <c r="C36" s="24"/>
      <c r="D36" s="24"/>
      <c r="E36" s="24"/>
      <c r="F36" s="24"/>
      <c r="G36" s="24"/>
      <c r="H36" s="24"/>
      <c r="I36" s="24"/>
      <c r="J36" s="36" t="s">
        <v>16</v>
      </c>
      <c r="K36" s="36"/>
      <c r="L36" s="36" t="s">
        <v>23</v>
      </c>
      <c r="M36" s="36"/>
      <c r="N36" s="36"/>
      <c r="O36" s="36" t="s">
        <v>24</v>
      </c>
      <c r="P36" s="36"/>
      <c r="Q36" s="36"/>
      <c r="R36" s="36"/>
      <c r="S36" s="36" t="s">
        <v>146</v>
      </c>
      <c r="T36" s="36"/>
      <c r="U36" s="28">
        <v>80000</v>
      </c>
      <c r="V36" s="28"/>
      <c r="W36" s="28"/>
      <c r="X36" s="28"/>
    </row>
    <row r="37" spans="1:24" s="1" customFormat="1" ht="45" hidden="1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8"/>
      <c r="V37" s="28"/>
      <c r="W37" s="28"/>
      <c r="X37" s="28"/>
    </row>
    <row r="38" spans="1:24" s="1" customFormat="1" ht="45" hidden="1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8"/>
      <c r="V38" s="28"/>
      <c r="W38" s="28"/>
      <c r="X38" s="28"/>
    </row>
    <row r="39" spans="1:24" s="1" customFormat="1" ht="24" hidden="1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0"/>
      <c r="X39" s="10"/>
    </row>
    <row r="40" spans="1:24" s="1" customFormat="1" ht="44.25" customHeight="1" x14ac:dyDescent="0.2">
      <c r="A40" s="24" t="s">
        <v>147</v>
      </c>
      <c r="B40" s="24"/>
      <c r="C40" s="24"/>
      <c r="D40" s="24"/>
      <c r="E40" s="24"/>
      <c r="F40" s="24"/>
      <c r="G40" s="24"/>
      <c r="H40" s="24"/>
      <c r="I40" s="24"/>
      <c r="J40" s="26" t="s">
        <v>149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8">
        <v>5028</v>
      </c>
      <c r="V40" s="28"/>
      <c r="W40" s="28"/>
      <c r="X40" s="28"/>
    </row>
    <row r="41" spans="1:24" s="1" customFormat="1" ht="13.5" customHeight="1" x14ac:dyDescent="0.2">
      <c r="A41" s="24" t="s">
        <v>25</v>
      </c>
      <c r="B41" s="24"/>
      <c r="C41" s="24"/>
      <c r="D41" s="24"/>
      <c r="E41" s="24"/>
      <c r="F41" s="24"/>
      <c r="G41" s="24"/>
      <c r="H41" s="24"/>
      <c r="I41" s="24"/>
      <c r="J41" s="36" t="s">
        <v>16</v>
      </c>
      <c r="K41" s="36"/>
      <c r="L41" s="36" t="s">
        <v>23</v>
      </c>
      <c r="M41" s="36"/>
      <c r="N41" s="36"/>
      <c r="O41" s="36" t="s">
        <v>27</v>
      </c>
      <c r="P41" s="36"/>
      <c r="Q41" s="36"/>
      <c r="R41" s="36"/>
      <c r="S41" s="36" t="s">
        <v>85</v>
      </c>
      <c r="T41" s="36"/>
      <c r="U41" s="28">
        <f>5028</f>
        <v>5028</v>
      </c>
      <c r="V41" s="28"/>
      <c r="W41" s="28"/>
      <c r="X41" s="28"/>
    </row>
    <row r="42" spans="1:24" s="1" customFormat="1" ht="45" hidden="1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8"/>
      <c r="V42" s="28"/>
      <c r="W42" s="28"/>
      <c r="X42" s="28"/>
    </row>
    <row r="43" spans="1:24" s="1" customFormat="1" ht="13.5" hidden="1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0"/>
      <c r="V43" s="10"/>
      <c r="W43" s="10"/>
      <c r="X43" s="10"/>
    </row>
    <row r="44" spans="1:24" s="1" customFormat="1" ht="34.15" customHeight="1" x14ac:dyDescent="0.2">
      <c r="A44" s="33" t="s">
        <v>29</v>
      </c>
      <c r="B44" s="33"/>
      <c r="C44" s="33"/>
      <c r="D44" s="33"/>
      <c r="E44" s="33"/>
      <c r="F44" s="33"/>
      <c r="G44" s="33"/>
      <c r="H44" s="33"/>
      <c r="I44" s="33"/>
      <c r="J44" s="34" t="s">
        <v>145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>
        <f>238137</f>
        <v>238137</v>
      </c>
      <c r="V44" s="35"/>
      <c r="W44" s="35"/>
      <c r="X44" s="35"/>
    </row>
    <row r="45" spans="1:24" s="1" customFormat="1" ht="24.75" customHeight="1" x14ac:dyDescent="0.2">
      <c r="A45" s="24" t="s">
        <v>89</v>
      </c>
      <c r="B45" s="24"/>
      <c r="C45" s="24"/>
      <c r="D45" s="24"/>
      <c r="E45" s="24"/>
      <c r="F45" s="24"/>
      <c r="G45" s="24"/>
      <c r="H45" s="24"/>
      <c r="I45" s="24"/>
      <c r="J45" s="26" t="s">
        <v>144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8">
        <f>238137</f>
        <v>238137</v>
      </c>
      <c r="V45" s="28"/>
      <c r="W45" s="28"/>
      <c r="X45" s="28"/>
    </row>
    <row r="46" spans="1:24" s="1" customFormat="1" ht="54" customHeight="1" x14ac:dyDescent="0.2">
      <c r="A46" s="24" t="s">
        <v>142</v>
      </c>
      <c r="B46" s="24"/>
      <c r="C46" s="24"/>
      <c r="D46" s="24"/>
      <c r="E46" s="24"/>
      <c r="F46" s="24"/>
      <c r="G46" s="24"/>
      <c r="H46" s="24"/>
      <c r="I46" s="24"/>
      <c r="J46" s="26" t="s">
        <v>143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8">
        <f>238137</f>
        <v>238137</v>
      </c>
      <c r="V46" s="28"/>
      <c r="W46" s="28"/>
      <c r="X46" s="28"/>
    </row>
    <row r="47" spans="1:24" s="1" customFormat="1" ht="13.9" customHeight="1" x14ac:dyDescent="0.2">
      <c r="A47" s="24" t="s">
        <v>30</v>
      </c>
      <c r="B47" s="24"/>
      <c r="C47" s="24"/>
      <c r="D47" s="24"/>
      <c r="E47" s="24"/>
      <c r="F47" s="24"/>
      <c r="G47" s="24"/>
      <c r="H47" s="24"/>
      <c r="I47" s="24"/>
      <c r="J47" s="36" t="s">
        <v>16</v>
      </c>
      <c r="K47" s="36"/>
      <c r="L47" s="36" t="s">
        <v>31</v>
      </c>
      <c r="M47" s="36"/>
      <c r="N47" s="36"/>
      <c r="O47" s="36" t="s">
        <v>32</v>
      </c>
      <c r="P47" s="36"/>
      <c r="Q47" s="36"/>
      <c r="R47" s="36"/>
      <c r="S47" s="36" t="s">
        <v>33</v>
      </c>
      <c r="T47" s="36"/>
      <c r="U47" s="28">
        <f>238137</f>
        <v>238137</v>
      </c>
      <c r="V47" s="28"/>
      <c r="W47" s="28"/>
      <c r="X47" s="28"/>
    </row>
    <row r="48" spans="1:24" s="1" customFormat="1" ht="11.25" customHeight="1" x14ac:dyDescent="0.2">
      <c r="A48" s="33" t="s">
        <v>34</v>
      </c>
      <c r="B48" s="33"/>
      <c r="C48" s="33"/>
      <c r="D48" s="33"/>
      <c r="E48" s="33"/>
      <c r="F48" s="33"/>
      <c r="G48" s="33"/>
      <c r="H48" s="33"/>
      <c r="I48" s="33"/>
      <c r="J48" s="34" t="s">
        <v>141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>
        <f>100000</f>
        <v>100000</v>
      </c>
      <c r="V48" s="35"/>
      <c r="W48" s="35"/>
      <c r="X48" s="35"/>
    </row>
    <row r="49" spans="1:24" s="1" customFormat="1" ht="22.5" customHeight="1" x14ac:dyDescent="0.2">
      <c r="A49" s="24" t="s">
        <v>139</v>
      </c>
      <c r="B49" s="24"/>
      <c r="C49" s="24"/>
      <c r="D49" s="24"/>
      <c r="E49" s="24"/>
      <c r="F49" s="24"/>
      <c r="G49" s="24"/>
      <c r="H49" s="24"/>
      <c r="I49" s="24"/>
      <c r="J49" s="26" t="s">
        <v>140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8">
        <f>100000</f>
        <v>100000</v>
      </c>
      <c r="V49" s="28"/>
      <c r="W49" s="28"/>
      <c r="X49" s="28"/>
    </row>
    <row r="50" spans="1:24" s="1" customFormat="1" ht="35.25" customHeight="1" x14ac:dyDescent="0.2">
      <c r="A50" s="24" t="s">
        <v>137</v>
      </c>
      <c r="B50" s="24"/>
      <c r="C50" s="24"/>
      <c r="D50" s="24"/>
      <c r="E50" s="24"/>
      <c r="F50" s="24"/>
      <c r="G50" s="24"/>
      <c r="H50" s="24"/>
      <c r="I50" s="24"/>
      <c r="J50" s="26" t="s">
        <v>138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8">
        <f>100000</f>
        <v>100000</v>
      </c>
      <c r="V50" s="28"/>
      <c r="W50" s="28"/>
      <c r="X50" s="28"/>
    </row>
    <row r="51" spans="1:24" s="1" customFormat="1" ht="13.9" customHeight="1" x14ac:dyDescent="0.2">
      <c r="A51" s="24" t="s">
        <v>35</v>
      </c>
      <c r="B51" s="24"/>
      <c r="C51" s="24"/>
      <c r="D51" s="24"/>
      <c r="E51" s="24"/>
      <c r="F51" s="24"/>
      <c r="G51" s="24"/>
      <c r="H51" s="24"/>
      <c r="I51" s="24"/>
      <c r="J51" s="36" t="s">
        <v>16</v>
      </c>
      <c r="K51" s="36"/>
      <c r="L51" s="36" t="s">
        <v>36</v>
      </c>
      <c r="M51" s="36"/>
      <c r="N51" s="36"/>
      <c r="O51" s="36" t="s">
        <v>37</v>
      </c>
      <c r="P51" s="36"/>
      <c r="Q51" s="36"/>
      <c r="R51" s="36"/>
      <c r="S51" s="36" t="s">
        <v>38</v>
      </c>
      <c r="T51" s="36"/>
      <c r="U51" s="28">
        <f>100000</f>
        <v>100000</v>
      </c>
      <c r="V51" s="28"/>
      <c r="W51" s="28"/>
      <c r="X51" s="28"/>
    </row>
    <row r="52" spans="1:24" s="1" customFormat="1" ht="15" customHeight="1" x14ac:dyDescent="0.2">
      <c r="A52" s="33" t="s">
        <v>39</v>
      </c>
      <c r="B52" s="33"/>
      <c r="C52" s="33"/>
      <c r="D52" s="33"/>
      <c r="E52" s="33"/>
      <c r="F52" s="33"/>
      <c r="G52" s="33"/>
      <c r="H52" s="33"/>
      <c r="I52" s="33"/>
      <c r="J52" s="34" t="s">
        <v>40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5">
        <v>6492910</v>
      </c>
      <c r="V52" s="35"/>
      <c r="W52" s="35"/>
      <c r="X52" s="35"/>
    </row>
    <row r="53" spans="1:24" s="1" customFormat="1" ht="14.25" customHeight="1" x14ac:dyDescent="0.2">
      <c r="A53" s="24" t="s">
        <v>41</v>
      </c>
      <c r="B53" s="24"/>
      <c r="C53" s="24"/>
      <c r="D53" s="24"/>
      <c r="E53" s="24"/>
      <c r="F53" s="24"/>
      <c r="G53" s="24"/>
      <c r="H53" s="24"/>
      <c r="I53" s="24"/>
      <c r="J53" s="26" t="s">
        <v>128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8">
        <v>6292910</v>
      </c>
      <c r="V53" s="28"/>
      <c r="W53" s="28"/>
      <c r="X53" s="28"/>
    </row>
    <row r="54" spans="1:24" s="1" customFormat="1" ht="45" customHeight="1" x14ac:dyDescent="0.2">
      <c r="A54" s="24" t="s">
        <v>129</v>
      </c>
      <c r="B54" s="24"/>
      <c r="C54" s="24"/>
      <c r="D54" s="24"/>
      <c r="E54" s="24"/>
      <c r="F54" s="24"/>
      <c r="G54" s="24"/>
      <c r="H54" s="24"/>
      <c r="I54" s="24"/>
      <c r="J54" s="26" t="s">
        <v>131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8">
        <v>5042980</v>
      </c>
      <c r="V54" s="28"/>
      <c r="W54" s="28"/>
      <c r="X54" s="28"/>
    </row>
    <row r="55" spans="1:24" s="1" customFormat="1" ht="22.5" customHeight="1" x14ac:dyDescent="0.2">
      <c r="A55" s="24" t="s">
        <v>132</v>
      </c>
      <c r="B55" s="24"/>
      <c r="C55" s="24"/>
      <c r="D55" s="24"/>
      <c r="E55" s="24"/>
      <c r="F55" s="24"/>
      <c r="G55" s="24"/>
      <c r="H55" s="24"/>
      <c r="I55" s="24"/>
      <c r="J55" s="26" t="s">
        <v>130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8">
        <f>650000</f>
        <v>650000</v>
      </c>
      <c r="V55" s="28"/>
      <c r="W55" s="28"/>
      <c r="X55" s="28"/>
    </row>
    <row r="56" spans="1:24" s="1" customFormat="1" ht="24" customHeight="1" x14ac:dyDescent="0.2">
      <c r="A56" s="24" t="s">
        <v>25</v>
      </c>
      <c r="B56" s="24"/>
      <c r="C56" s="24"/>
      <c r="D56" s="24"/>
      <c r="E56" s="24"/>
      <c r="F56" s="24"/>
      <c r="G56" s="24"/>
      <c r="H56" s="24"/>
      <c r="I56" s="24"/>
      <c r="J56" s="36" t="s">
        <v>16</v>
      </c>
      <c r="K56" s="36"/>
      <c r="L56" s="36" t="s">
        <v>42</v>
      </c>
      <c r="M56" s="36"/>
      <c r="N56" s="36"/>
      <c r="O56" s="36" t="s">
        <v>43</v>
      </c>
      <c r="P56" s="36"/>
      <c r="Q56" s="36"/>
      <c r="R56" s="36"/>
      <c r="S56" s="36" t="s">
        <v>85</v>
      </c>
      <c r="T56" s="36"/>
      <c r="U56" s="28">
        <f>650000</f>
        <v>650000</v>
      </c>
      <c r="V56" s="28"/>
      <c r="W56" s="28"/>
      <c r="X56" s="28"/>
    </row>
    <row r="57" spans="1:24" s="1" customFormat="1" ht="13.5" customHeight="1" x14ac:dyDescent="0.2">
      <c r="A57" s="24" t="s">
        <v>160</v>
      </c>
      <c r="B57" s="25"/>
      <c r="C57" s="25"/>
      <c r="D57" s="25"/>
      <c r="E57" s="25"/>
      <c r="F57" s="25"/>
      <c r="G57" s="25"/>
      <c r="H57" s="25"/>
      <c r="I57" s="25"/>
      <c r="J57" s="26" t="s">
        <v>162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8">
        <v>4392980</v>
      </c>
      <c r="V57" s="29"/>
      <c r="W57" s="29"/>
      <c r="X57" s="29"/>
    </row>
    <row r="58" spans="1:24" s="1" customFormat="1" ht="24" hidden="1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9"/>
      <c r="V58" s="9"/>
      <c r="W58" s="9"/>
      <c r="X58" s="9"/>
    </row>
    <row r="59" spans="1:24" s="1" customFormat="1" ht="24" customHeight="1" x14ac:dyDescent="0.2">
      <c r="A59" s="24" t="s">
        <v>25</v>
      </c>
      <c r="B59" s="24"/>
      <c r="C59" s="24"/>
      <c r="D59" s="24"/>
      <c r="E59" s="24"/>
      <c r="F59" s="24"/>
      <c r="G59" s="24"/>
      <c r="H59" s="24"/>
      <c r="I59" s="24"/>
      <c r="J59" s="36" t="s">
        <v>16</v>
      </c>
      <c r="K59" s="36"/>
      <c r="L59" s="36" t="s">
        <v>42</v>
      </c>
      <c r="M59" s="36"/>
      <c r="N59" s="36"/>
      <c r="O59" s="36" t="s">
        <v>161</v>
      </c>
      <c r="P59" s="36"/>
      <c r="Q59" s="36"/>
      <c r="R59" s="36"/>
      <c r="S59" s="36" t="s">
        <v>85</v>
      </c>
      <c r="T59" s="36"/>
      <c r="U59" s="28">
        <v>4392980</v>
      </c>
      <c r="V59" s="28"/>
      <c r="W59" s="28"/>
      <c r="X59" s="28"/>
    </row>
    <row r="60" spans="1:24" s="1" customFormat="1" ht="24.75" customHeight="1" x14ac:dyDescent="0.2">
      <c r="A60" s="37" t="s">
        <v>135</v>
      </c>
      <c r="B60" s="38"/>
      <c r="C60" s="38"/>
      <c r="D60" s="38"/>
      <c r="E60" s="38"/>
      <c r="F60" s="38"/>
      <c r="G60" s="38"/>
      <c r="H60" s="38"/>
      <c r="I60" s="38"/>
      <c r="J60" s="26" t="s">
        <v>134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8">
        <f>1249930</f>
        <v>1249930</v>
      </c>
      <c r="V60" s="28"/>
      <c r="W60" s="28"/>
      <c r="X60" s="28"/>
    </row>
    <row r="61" spans="1:24" s="1" customFormat="1" ht="35.25" customHeight="1" x14ac:dyDescent="0.2">
      <c r="A61" s="24" t="s">
        <v>136</v>
      </c>
      <c r="B61" s="48"/>
      <c r="C61" s="48"/>
      <c r="D61" s="48"/>
      <c r="E61" s="48"/>
      <c r="F61" s="48"/>
      <c r="G61" s="48"/>
      <c r="H61" s="48"/>
      <c r="I61" s="48"/>
      <c r="J61" s="49" t="s">
        <v>133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28">
        <f>1249930</f>
        <v>1249930</v>
      </c>
      <c r="V61" s="28"/>
      <c r="W61" s="28"/>
      <c r="X61" s="28"/>
    </row>
    <row r="62" spans="1:24" s="1" customFormat="1" ht="24" customHeight="1" x14ac:dyDescent="0.2">
      <c r="A62" s="24" t="s">
        <v>25</v>
      </c>
      <c r="B62" s="25"/>
      <c r="C62" s="25"/>
      <c r="D62" s="25"/>
      <c r="E62" s="25"/>
      <c r="F62" s="25"/>
      <c r="G62" s="25"/>
      <c r="H62" s="25"/>
      <c r="I62" s="25"/>
      <c r="J62" s="36" t="s">
        <v>16</v>
      </c>
      <c r="K62" s="51"/>
      <c r="L62" s="36" t="s">
        <v>42</v>
      </c>
      <c r="M62" s="51"/>
      <c r="N62" s="51"/>
      <c r="O62" s="36" t="s">
        <v>44</v>
      </c>
      <c r="P62" s="51"/>
      <c r="Q62" s="51"/>
      <c r="R62" s="51"/>
      <c r="S62" s="36" t="s">
        <v>85</v>
      </c>
      <c r="T62" s="51"/>
      <c r="U62" s="28">
        <f>1249930</f>
        <v>1249930</v>
      </c>
      <c r="V62" s="28"/>
      <c r="W62" s="28"/>
      <c r="X62" s="28"/>
    </row>
    <row r="63" spans="1:24" s="1" customFormat="1" ht="19.5" customHeight="1" x14ac:dyDescent="0.2">
      <c r="A63" s="33" t="s">
        <v>45</v>
      </c>
      <c r="B63" s="33"/>
      <c r="C63" s="33"/>
      <c r="D63" s="33"/>
      <c r="E63" s="33"/>
      <c r="F63" s="33"/>
      <c r="G63" s="33"/>
      <c r="H63" s="33"/>
      <c r="I63" s="33"/>
      <c r="J63" s="34" t="s">
        <v>127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5">
        <f>200000</f>
        <v>200000</v>
      </c>
      <c r="V63" s="35"/>
      <c r="W63" s="35"/>
      <c r="X63" s="35"/>
    </row>
    <row r="64" spans="1:24" s="1" customFormat="1" ht="36.75" customHeight="1" x14ac:dyDescent="0.2">
      <c r="A64" s="24" t="s">
        <v>124</v>
      </c>
      <c r="B64" s="24"/>
      <c r="C64" s="24"/>
      <c r="D64" s="24"/>
      <c r="E64" s="24"/>
      <c r="F64" s="24"/>
      <c r="G64" s="24"/>
      <c r="H64" s="24"/>
      <c r="I64" s="24"/>
      <c r="J64" s="26" t="s">
        <v>126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8">
        <f>200000</f>
        <v>200000</v>
      </c>
      <c r="V64" s="28"/>
      <c r="W64" s="28"/>
      <c r="X64" s="28"/>
    </row>
    <row r="65" spans="1:24" s="1" customFormat="1" ht="34.5" customHeight="1" x14ac:dyDescent="0.2">
      <c r="A65" s="24" t="s">
        <v>124</v>
      </c>
      <c r="B65" s="24"/>
      <c r="C65" s="24"/>
      <c r="D65" s="24"/>
      <c r="E65" s="24"/>
      <c r="F65" s="24"/>
      <c r="G65" s="24"/>
      <c r="H65" s="24"/>
      <c r="I65" s="24"/>
      <c r="J65" s="26" t="s">
        <v>125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8">
        <f>200000</f>
        <v>200000</v>
      </c>
      <c r="V65" s="28"/>
      <c r="W65" s="28"/>
      <c r="X65" s="28"/>
    </row>
    <row r="66" spans="1:24" s="1" customFormat="1" ht="24" customHeight="1" x14ac:dyDescent="0.2">
      <c r="A66" s="24" t="s">
        <v>25</v>
      </c>
      <c r="B66" s="24"/>
      <c r="C66" s="24"/>
      <c r="D66" s="24"/>
      <c r="E66" s="24"/>
      <c r="F66" s="24"/>
      <c r="G66" s="24"/>
      <c r="H66" s="24"/>
      <c r="I66" s="24"/>
      <c r="J66" s="36" t="s">
        <v>16</v>
      </c>
      <c r="K66" s="36"/>
      <c r="L66" s="36" t="s">
        <v>46</v>
      </c>
      <c r="M66" s="36"/>
      <c r="N66" s="36"/>
      <c r="O66" s="36" t="s">
        <v>47</v>
      </c>
      <c r="P66" s="36"/>
      <c r="Q66" s="36"/>
      <c r="R66" s="36"/>
      <c r="S66" s="36" t="s">
        <v>85</v>
      </c>
      <c r="T66" s="36"/>
      <c r="U66" s="28">
        <f>200000</f>
        <v>200000</v>
      </c>
      <c r="V66" s="28"/>
      <c r="W66" s="28"/>
      <c r="X66" s="28"/>
    </row>
    <row r="67" spans="1:24" s="1" customFormat="1" ht="12.75" customHeight="1" x14ac:dyDescent="0.2">
      <c r="A67" s="33" t="s">
        <v>48</v>
      </c>
      <c r="B67" s="33"/>
      <c r="C67" s="33"/>
      <c r="D67" s="33"/>
      <c r="E67" s="33"/>
      <c r="F67" s="33"/>
      <c r="G67" s="33"/>
      <c r="H67" s="33"/>
      <c r="I67" s="33"/>
      <c r="J67" s="34" t="s">
        <v>49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5">
        <v>41642490.359999999</v>
      </c>
      <c r="V67" s="35"/>
      <c r="W67" s="35"/>
      <c r="X67" s="35"/>
    </row>
    <row r="68" spans="1:24" s="1" customFormat="1" ht="14.25" customHeight="1" x14ac:dyDescent="0.2">
      <c r="A68" s="33" t="s">
        <v>50</v>
      </c>
      <c r="B68" s="33"/>
      <c r="C68" s="33"/>
      <c r="D68" s="33"/>
      <c r="E68" s="33"/>
      <c r="F68" s="33"/>
      <c r="G68" s="33"/>
      <c r="H68" s="33"/>
      <c r="I68" s="33"/>
      <c r="J68" s="34" t="s">
        <v>115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5">
        <f>340000</f>
        <v>340000</v>
      </c>
      <c r="V68" s="35"/>
      <c r="W68" s="35"/>
      <c r="X68" s="35"/>
    </row>
    <row r="69" spans="1:24" s="1" customFormat="1" ht="36" customHeight="1" x14ac:dyDescent="0.2">
      <c r="A69" s="24" t="s">
        <v>116</v>
      </c>
      <c r="B69" s="24"/>
      <c r="C69" s="24"/>
      <c r="D69" s="24"/>
      <c r="E69" s="24"/>
      <c r="F69" s="24"/>
      <c r="G69" s="24"/>
      <c r="H69" s="24"/>
      <c r="I69" s="24"/>
      <c r="J69" s="26" t="s">
        <v>117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8">
        <v>100000</v>
      </c>
      <c r="V69" s="28"/>
      <c r="W69" s="28"/>
      <c r="X69" s="28"/>
    </row>
    <row r="70" spans="1:24" s="1" customFormat="1" ht="24" customHeight="1" x14ac:dyDescent="0.2">
      <c r="A70" s="24" t="s">
        <v>118</v>
      </c>
      <c r="B70" s="24"/>
      <c r="C70" s="24"/>
      <c r="D70" s="24"/>
      <c r="E70" s="24"/>
      <c r="F70" s="24"/>
      <c r="G70" s="24"/>
      <c r="H70" s="24"/>
      <c r="I70" s="24"/>
      <c r="J70" s="26" t="s">
        <v>119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8">
        <v>100000</v>
      </c>
      <c r="V70" s="28"/>
      <c r="W70" s="28"/>
      <c r="X70" s="28"/>
    </row>
    <row r="71" spans="1:24" s="1" customFormat="1" ht="24" customHeight="1" x14ac:dyDescent="0.2">
      <c r="A71" s="24" t="s">
        <v>25</v>
      </c>
      <c r="B71" s="24"/>
      <c r="C71" s="24"/>
      <c r="D71" s="24"/>
      <c r="E71" s="24"/>
      <c r="F71" s="24"/>
      <c r="G71" s="24"/>
      <c r="H71" s="24"/>
      <c r="I71" s="24"/>
      <c r="J71" s="36" t="s">
        <v>16</v>
      </c>
      <c r="K71" s="36"/>
      <c r="L71" s="36" t="s">
        <v>51</v>
      </c>
      <c r="M71" s="36"/>
      <c r="N71" s="36"/>
      <c r="O71" s="36" t="s">
        <v>52</v>
      </c>
      <c r="P71" s="36"/>
      <c r="Q71" s="36"/>
      <c r="R71" s="36"/>
      <c r="S71" s="36" t="s">
        <v>85</v>
      </c>
      <c r="T71" s="36"/>
      <c r="U71" s="28">
        <f>100000</f>
        <v>100000</v>
      </c>
      <c r="V71" s="28"/>
      <c r="W71" s="28"/>
      <c r="X71" s="28"/>
    </row>
    <row r="72" spans="1:24" s="1" customFormat="1" ht="24" customHeight="1" x14ac:dyDescent="0.2">
      <c r="A72" s="24" t="s">
        <v>120</v>
      </c>
      <c r="B72" s="25"/>
      <c r="C72" s="25"/>
      <c r="D72" s="25"/>
      <c r="E72" s="25"/>
      <c r="F72" s="25"/>
      <c r="G72" s="25"/>
      <c r="H72" s="25"/>
      <c r="I72" s="25"/>
      <c r="J72" s="26" t="s">
        <v>121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8">
        <v>240000</v>
      </c>
      <c r="V72" s="29"/>
      <c r="W72" s="29"/>
      <c r="X72" s="29"/>
    </row>
    <row r="73" spans="1:24" s="1" customFormat="1" ht="45.75" customHeight="1" x14ac:dyDescent="0.2">
      <c r="A73" s="24" t="s">
        <v>123</v>
      </c>
      <c r="B73" s="25"/>
      <c r="C73" s="25"/>
      <c r="D73" s="25"/>
      <c r="E73" s="25"/>
      <c r="F73" s="25"/>
      <c r="G73" s="25"/>
      <c r="H73" s="25"/>
      <c r="I73" s="25"/>
      <c r="J73" s="26" t="s">
        <v>122</v>
      </c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8">
        <v>240000</v>
      </c>
      <c r="V73" s="29"/>
      <c r="W73" s="29"/>
      <c r="X73" s="29"/>
    </row>
    <row r="74" spans="1:24" s="1" customFormat="1" ht="24" customHeight="1" x14ac:dyDescent="0.2">
      <c r="A74" s="24" t="s">
        <v>25</v>
      </c>
      <c r="B74" s="24"/>
      <c r="C74" s="24"/>
      <c r="D74" s="24"/>
      <c r="E74" s="24"/>
      <c r="F74" s="24"/>
      <c r="G74" s="24"/>
      <c r="H74" s="24"/>
      <c r="I74" s="24"/>
      <c r="J74" s="36" t="s">
        <v>16</v>
      </c>
      <c r="K74" s="36"/>
      <c r="L74" s="36" t="s">
        <v>51</v>
      </c>
      <c r="M74" s="36"/>
      <c r="N74" s="36"/>
      <c r="O74" s="36" t="s">
        <v>53</v>
      </c>
      <c r="P74" s="36"/>
      <c r="Q74" s="36"/>
      <c r="R74" s="36"/>
      <c r="S74" s="36" t="s">
        <v>85</v>
      </c>
      <c r="T74" s="36"/>
      <c r="U74" s="28">
        <f>240000</f>
        <v>240000</v>
      </c>
      <c r="V74" s="28"/>
      <c r="W74" s="28"/>
      <c r="X74" s="28"/>
    </row>
    <row r="75" spans="1:24" s="1" customFormat="1" ht="15" customHeight="1" x14ac:dyDescent="0.2">
      <c r="A75" s="33" t="s">
        <v>54</v>
      </c>
      <c r="B75" s="33"/>
      <c r="C75" s="33"/>
      <c r="D75" s="33"/>
      <c r="E75" s="33"/>
      <c r="F75" s="33"/>
      <c r="G75" s="33"/>
      <c r="H75" s="33"/>
      <c r="I75" s="33"/>
      <c r="J75" s="34" t="s">
        <v>108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5">
        <f>30700000</f>
        <v>30700000</v>
      </c>
      <c r="V75" s="35"/>
      <c r="W75" s="35"/>
      <c r="X75" s="35"/>
    </row>
    <row r="76" spans="1:24" s="1" customFormat="1" ht="45" customHeight="1" x14ac:dyDescent="0.2">
      <c r="A76" s="24" t="s">
        <v>109</v>
      </c>
      <c r="B76" s="24"/>
      <c r="C76" s="24"/>
      <c r="D76" s="24"/>
      <c r="E76" s="24"/>
      <c r="F76" s="24"/>
      <c r="G76" s="24"/>
      <c r="H76" s="24"/>
      <c r="I76" s="24"/>
      <c r="J76" s="26" t="s">
        <v>110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8">
        <f>20700000</f>
        <v>20700000</v>
      </c>
      <c r="V76" s="28"/>
      <c r="W76" s="28"/>
      <c r="X76" s="28"/>
    </row>
    <row r="77" spans="1:24" s="1" customFormat="1" ht="36" customHeight="1" x14ac:dyDescent="0.2">
      <c r="A77" s="24" t="s">
        <v>111</v>
      </c>
      <c r="B77" s="24"/>
      <c r="C77" s="24"/>
      <c r="D77" s="24"/>
      <c r="E77" s="24"/>
      <c r="F77" s="24"/>
      <c r="G77" s="24"/>
      <c r="H77" s="24"/>
      <c r="I77" s="24"/>
      <c r="J77" s="26" t="s">
        <v>112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8">
        <v>700000</v>
      </c>
      <c r="V77" s="28"/>
      <c r="W77" s="28"/>
      <c r="X77" s="28"/>
    </row>
    <row r="78" spans="1:24" s="1" customFormat="1" ht="24" customHeight="1" x14ac:dyDescent="0.2">
      <c r="A78" s="24" t="s">
        <v>25</v>
      </c>
      <c r="B78" s="24"/>
      <c r="C78" s="24"/>
      <c r="D78" s="24"/>
      <c r="E78" s="24"/>
      <c r="F78" s="24"/>
      <c r="G78" s="24"/>
      <c r="H78" s="24"/>
      <c r="I78" s="24"/>
      <c r="J78" s="36" t="s">
        <v>16</v>
      </c>
      <c r="K78" s="36"/>
      <c r="L78" s="36" t="s">
        <v>55</v>
      </c>
      <c r="M78" s="36"/>
      <c r="N78" s="36"/>
      <c r="O78" s="36" t="s">
        <v>57</v>
      </c>
      <c r="P78" s="36"/>
      <c r="Q78" s="36"/>
      <c r="R78" s="36"/>
      <c r="S78" s="36" t="s">
        <v>85</v>
      </c>
      <c r="T78" s="36"/>
      <c r="U78" s="28">
        <v>700000</v>
      </c>
      <c r="V78" s="28"/>
      <c r="W78" s="28"/>
      <c r="X78" s="28"/>
    </row>
    <row r="79" spans="1:24" s="1" customFormat="1" ht="45.75" customHeight="1" x14ac:dyDescent="0.2">
      <c r="A79" s="24" t="s">
        <v>106</v>
      </c>
      <c r="B79" s="24"/>
      <c r="C79" s="24"/>
      <c r="D79" s="24"/>
      <c r="E79" s="24"/>
      <c r="F79" s="24"/>
      <c r="G79" s="24"/>
      <c r="H79" s="24"/>
      <c r="I79" s="24"/>
      <c r="J79" s="26" t="s">
        <v>107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8">
        <v>20000000</v>
      </c>
      <c r="V79" s="28"/>
      <c r="W79" s="28"/>
      <c r="X79" s="28"/>
    </row>
    <row r="80" spans="1:24" s="1" customFormat="1" ht="12" customHeight="1" x14ac:dyDescent="0.2">
      <c r="A80" s="24" t="s">
        <v>105</v>
      </c>
      <c r="B80" s="24"/>
      <c r="C80" s="24"/>
      <c r="D80" s="24"/>
      <c r="E80" s="24"/>
      <c r="F80" s="24"/>
      <c r="G80" s="24"/>
      <c r="H80" s="24"/>
      <c r="I80" s="24"/>
      <c r="J80" s="36" t="s">
        <v>16</v>
      </c>
      <c r="K80" s="36"/>
      <c r="L80" s="36" t="s">
        <v>55</v>
      </c>
      <c r="M80" s="36"/>
      <c r="N80" s="36"/>
      <c r="O80" s="36" t="s">
        <v>58</v>
      </c>
      <c r="P80" s="36"/>
      <c r="Q80" s="36"/>
      <c r="R80" s="36"/>
      <c r="S80" s="36" t="s">
        <v>104</v>
      </c>
      <c r="T80" s="36"/>
      <c r="U80" s="28">
        <f>20000000</f>
        <v>20000000</v>
      </c>
      <c r="V80" s="28"/>
      <c r="W80" s="28"/>
      <c r="X80" s="28"/>
    </row>
    <row r="81" spans="1:24" s="1" customFormat="1" ht="33" customHeight="1" x14ac:dyDescent="0.2">
      <c r="A81" s="24" t="s">
        <v>113</v>
      </c>
      <c r="B81" s="24"/>
      <c r="C81" s="24"/>
      <c r="D81" s="24"/>
      <c r="E81" s="24"/>
      <c r="F81" s="24"/>
      <c r="G81" s="24"/>
      <c r="H81" s="24"/>
      <c r="I81" s="24"/>
      <c r="J81" s="26" t="s">
        <v>114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8">
        <v>10000000</v>
      </c>
      <c r="V81" s="28"/>
      <c r="W81" s="28"/>
      <c r="X81" s="28"/>
    </row>
    <row r="82" spans="1:24" s="1" customFormat="1" ht="30.75" hidden="1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8"/>
      <c r="V82" s="28"/>
      <c r="W82" s="28"/>
      <c r="X82" s="28"/>
    </row>
    <row r="83" spans="1:24" s="1" customFormat="1" ht="24.75" customHeight="1" x14ac:dyDescent="0.2">
      <c r="A83" s="24" t="s">
        <v>25</v>
      </c>
      <c r="B83" s="24"/>
      <c r="C83" s="24"/>
      <c r="D83" s="24"/>
      <c r="E83" s="24"/>
      <c r="F83" s="24"/>
      <c r="G83" s="24"/>
      <c r="H83" s="24"/>
      <c r="I83" s="24"/>
      <c r="J83" s="36" t="s">
        <v>16</v>
      </c>
      <c r="K83" s="36"/>
      <c r="L83" s="36" t="s">
        <v>55</v>
      </c>
      <c r="M83" s="36"/>
      <c r="N83" s="36"/>
      <c r="O83" s="36" t="s">
        <v>56</v>
      </c>
      <c r="P83" s="36"/>
      <c r="Q83" s="36"/>
      <c r="R83" s="36"/>
      <c r="S83" s="36" t="s">
        <v>85</v>
      </c>
      <c r="T83" s="36"/>
      <c r="U83" s="28">
        <v>10000000</v>
      </c>
      <c r="V83" s="28"/>
      <c r="W83" s="28"/>
      <c r="X83" s="28"/>
    </row>
    <row r="84" spans="1:24" s="1" customFormat="1" ht="12" customHeight="1" x14ac:dyDescent="0.2">
      <c r="A84" s="33" t="s">
        <v>59</v>
      </c>
      <c r="B84" s="33"/>
      <c r="C84" s="33"/>
      <c r="D84" s="33"/>
      <c r="E84" s="33"/>
      <c r="F84" s="33"/>
      <c r="G84" s="33"/>
      <c r="H84" s="33"/>
      <c r="I84" s="33"/>
      <c r="J84" s="34" t="s">
        <v>98</v>
      </c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5">
        <v>10602490.359999999</v>
      </c>
      <c r="V84" s="35"/>
      <c r="W84" s="35"/>
      <c r="X84" s="35"/>
    </row>
    <row r="85" spans="1:24" s="1" customFormat="1" ht="52.5" customHeight="1" x14ac:dyDescent="0.2">
      <c r="A85" s="24" t="s">
        <v>97</v>
      </c>
      <c r="B85" s="24"/>
      <c r="C85" s="24"/>
      <c r="D85" s="24"/>
      <c r="E85" s="24"/>
      <c r="F85" s="24"/>
      <c r="G85" s="24"/>
      <c r="H85" s="24"/>
      <c r="I85" s="24"/>
      <c r="J85" s="26" t="s">
        <v>99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8">
        <v>5842490.3600000003</v>
      </c>
      <c r="V85" s="28"/>
      <c r="W85" s="28"/>
      <c r="X85" s="28"/>
    </row>
    <row r="86" spans="1:24" s="1" customFormat="1" ht="24" customHeight="1" x14ac:dyDescent="0.2">
      <c r="A86" s="24" t="s">
        <v>100</v>
      </c>
      <c r="B86" s="24"/>
      <c r="C86" s="24"/>
      <c r="D86" s="24"/>
      <c r="E86" s="24"/>
      <c r="F86" s="24"/>
      <c r="G86" s="24"/>
      <c r="H86" s="24"/>
      <c r="I86" s="24"/>
      <c r="J86" s="26" t="s">
        <v>103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8">
        <v>4514090</v>
      </c>
      <c r="V86" s="28"/>
      <c r="W86" s="28"/>
      <c r="X86" s="28"/>
    </row>
    <row r="87" spans="1:24" s="1" customFormat="1" ht="24" customHeight="1" x14ac:dyDescent="0.2">
      <c r="A87" s="24" t="s">
        <v>25</v>
      </c>
      <c r="B87" s="24"/>
      <c r="C87" s="24"/>
      <c r="D87" s="24"/>
      <c r="E87" s="24"/>
      <c r="F87" s="24"/>
      <c r="G87" s="24"/>
      <c r="H87" s="24"/>
      <c r="I87" s="24"/>
      <c r="J87" s="36" t="s">
        <v>16</v>
      </c>
      <c r="K87" s="36"/>
      <c r="L87" s="36" t="s">
        <v>60</v>
      </c>
      <c r="M87" s="36"/>
      <c r="N87" s="36"/>
      <c r="O87" s="36" t="s">
        <v>61</v>
      </c>
      <c r="P87" s="36"/>
      <c r="Q87" s="36"/>
      <c r="R87" s="36"/>
      <c r="S87" s="36" t="s">
        <v>85</v>
      </c>
      <c r="T87" s="36"/>
      <c r="U87" s="28">
        <v>4514090</v>
      </c>
      <c r="V87" s="28"/>
      <c r="W87" s="28"/>
      <c r="X87" s="28"/>
    </row>
    <row r="88" spans="1:24" s="1" customFormat="1" ht="25.5" customHeight="1" x14ac:dyDescent="0.2">
      <c r="A88" s="24" t="s">
        <v>101</v>
      </c>
      <c r="B88" s="24"/>
      <c r="C88" s="24"/>
      <c r="D88" s="24"/>
      <c r="E88" s="24"/>
      <c r="F88" s="24"/>
      <c r="G88" s="24"/>
      <c r="H88" s="24"/>
      <c r="I88" s="24"/>
      <c r="J88" s="26" t="s">
        <v>102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8">
        <v>1328400.3600000001</v>
      </c>
      <c r="V88" s="28"/>
      <c r="W88" s="28"/>
      <c r="X88" s="28"/>
    </row>
    <row r="89" spans="1:24" s="1" customFormat="1" ht="24" hidden="1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28"/>
      <c r="V89" s="28"/>
      <c r="W89" s="28"/>
      <c r="X89" s="28"/>
    </row>
    <row r="90" spans="1:24" s="1" customFormat="1" ht="24" customHeight="1" x14ac:dyDescent="0.2">
      <c r="A90" s="24" t="s">
        <v>25</v>
      </c>
      <c r="B90" s="24"/>
      <c r="C90" s="24"/>
      <c r="D90" s="24"/>
      <c r="E90" s="24"/>
      <c r="F90" s="24"/>
      <c r="G90" s="24"/>
      <c r="H90" s="24"/>
      <c r="I90" s="24"/>
      <c r="J90" s="36" t="s">
        <v>16</v>
      </c>
      <c r="K90" s="36"/>
      <c r="L90" s="36" t="s">
        <v>60</v>
      </c>
      <c r="M90" s="36"/>
      <c r="N90" s="36"/>
      <c r="O90" s="36" t="s">
        <v>62</v>
      </c>
      <c r="P90" s="36"/>
      <c r="Q90" s="36"/>
      <c r="R90" s="36"/>
      <c r="S90" s="36" t="s">
        <v>85</v>
      </c>
      <c r="T90" s="36"/>
      <c r="U90" s="28">
        <f>1328400.36</f>
        <v>1328400.3600000001</v>
      </c>
      <c r="V90" s="28"/>
      <c r="W90" s="28"/>
      <c r="X90" s="28"/>
    </row>
    <row r="91" spans="1:24" s="1" customFormat="1" ht="45" customHeight="1" x14ac:dyDescent="0.2">
      <c r="A91" s="24" t="s">
        <v>93</v>
      </c>
      <c r="B91" s="24"/>
      <c r="C91" s="24"/>
      <c r="D91" s="24"/>
      <c r="E91" s="24"/>
      <c r="F91" s="24"/>
      <c r="G91" s="24"/>
      <c r="H91" s="24"/>
      <c r="I91" s="24"/>
      <c r="J91" s="26" t="s">
        <v>95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8">
        <f>4760000</f>
        <v>4760000</v>
      </c>
      <c r="V91" s="28"/>
      <c r="W91" s="28"/>
      <c r="X91" s="28"/>
    </row>
    <row r="92" spans="1:24" s="1" customFormat="1" ht="33.75" customHeight="1" x14ac:dyDescent="0.2">
      <c r="A92" s="24" t="s">
        <v>94</v>
      </c>
      <c r="B92" s="24"/>
      <c r="C92" s="24"/>
      <c r="D92" s="24"/>
      <c r="E92" s="24"/>
      <c r="F92" s="24"/>
      <c r="G92" s="24"/>
      <c r="H92" s="24"/>
      <c r="I92" s="24"/>
      <c r="J92" s="26" t="s">
        <v>96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8">
        <f>4760000</f>
        <v>4760000</v>
      </c>
      <c r="V92" s="28"/>
      <c r="W92" s="28"/>
      <c r="X92" s="28"/>
    </row>
    <row r="93" spans="1:24" s="1" customFormat="1" ht="12" customHeight="1" x14ac:dyDescent="0.2">
      <c r="A93" s="24" t="s">
        <v>92</v>
      </c>
      <c r="B93" s="24"/>
      <c r="C93" s="24"/>
      <c r="D93" s="24"/>
      <c r="E93" s="24"/>
      <c r="F93" s="24"/>
      <c r="G93" s="24"/>
      <c r="H93" s="24"/>
      <c r="I93" s="24"/>
      <c r="J93" s="36" t="s">
        <v>16</v>
      </c>
      <c r="K93" s="36"/>
      <c r="L93" s="36" t="s">
        <v>60</v>
      </c>
      <c r="M93" s="36"/>
      <c r="N93" s="36"/>
      <c r="O93" s="36" t="s">
        <v>63</v>
      </c>
      <c r="P93" s="36"/>
      <c r="Q93" s="36"/>
      <c r="R93" s="36"/>
      <c r="S93" s="36" t="s">
        <v>91</v>
      </c>
      <c r="T93" s="36"/>
      <c r="U93" s="28">
        <f>4760000</f>
        <v>4760000</v>
      </c>
      <c r="V93" s="28"/>
      <c r="W93" s="28"/>
      <c r="X93" s="28"/>
    </row>
    <row r="94" spans="1:24" s="1" customFormat="1" ht="13.5" customHeight="1" x14ac:dyDescent="0.2">
      <c r="A94" s="33" t="s">
        <v>64</v>
      </c>
      <c r="B94" s="33"/>
      <c r="C94" s="33"/>
      <c r="D94" s="33"/>
      <c r="E94" s="33"/>
      <c r="F94" s="33"/>
      <c r="G94" s="33"/>
      <c r="H94" s="33"/>
      <c r="I94" s="33"/>
      <c r="J94" s="34" t="s">
        <v>65</v>
      </c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5">
        <f>544818</f>
        <v>544818</v>
      </c>
      <c r="V94" s="35"/>
      <c r="W94" s="35"/>
      <c r="X94" s="35"/>
    </row>
    <row r="95" spans="1:24" s="1" customFormat="1" ht="13.5" customHeight="1" x14ac:dyDescent="0.2">
      <c r="A95" s="24" t="s">
        <v>66</v>
      </c>
      <c r="B95" s="24"/>
      <c r="C95" s="24"/>
      <c r="D95" s="24"/>
      <c r="E95" s="24"/>
      <c r="F95" s="24"/>
      <c r="G95" s="24"/>
      <c r="H95" s="24"/>
      <c r="I95" s="24"/>
      <c r="J95" s="26" t="s">
        <v>88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8">
        <f>44818</f>
        <v>44818</v>
      </c>
      <c r="V95" s="28"/>
      <c r="W95" s="28"/>
      <c r="X95" s="28"/>
    </row>
    <row r="96" spans="1:24" s="1" customFormat="1" ht="24" customHeight="1" x14ac:dyDescent="0.2">
      <c r="A96" s="24" t="s">
        <v>89</v>
      </c>
      <c r="B96" s="24"/>
      <c r="C96" s="24"/>
      <c r="D96" s="24"/>
      <c r="E96" s="24"/>
      <c r="F96" s="24"/>
      <c r="G96" s="24"/>
      <c r="H96" s="24"/>
      <c r="I96" s="24"/>
      <c r="J96" s="26" t="s">
        <v>90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8">
        <f>44818</f>
        <v>44818</v>
      </c>
      <c r="V96" s="28"/>
      <c r="W96" s="28"/>
      <c r="X96" s="28"/>
    </row>
    <row r="97" spans="1:24" s="1" customFormat="1" ht="17.25" hidden="1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8"/>
      <c r="V97" s="28"/>
      <c r="W97" s="28"/>
      <c r="X97" s="28"/>
    </row>
    <row r="98" spans="1:24" s="1" customFormat="1" ht="13.9" customHeight="1" x14ac:dyDescent="0.2">
      <c r="A98" s="24" t="s">
        <v>30</v>
      </c>
      <c r="B98" s="24"/>
      <c r="C98" s="24"/>
      <c r="D98" s="24"/>
      <c r="E98" s="24"/>
      <c r="F98" s="24"/>
      <c r="G98" s="24"/>
      <c r="H98" s="24"/>
      <c r="I98" s="24"/>
      <c r="J98" s="36" t="s">
        <v>16</v>
      </c>
      <c r="K98" s="36"/>
      <c r="L98" s="36" t="s">
        <v>67</v>
      </c>
      <c r="M98" s="36"/>
      <c r="N98" s="36"/>
      <c r="O98" s="36" t="s">
        <v>68</v>
      </c>
      <c r="P98" s="36"/>
      <c r="Q98" s="36"/>
      <c r="R98" s="36"/>
      <c r="S98" s="36" t="s">
        <v>33</v>
      </c>
      <c r="T98" s="36"/>
      <c r="U98" s="28">
        <f>44818</f>
        <v>44818</v>
      </c>
      <c r="V98" s="28"/>
      <c r="W98" s="28"/>
      <c r="X98" s="28"/>
    </row>
    <row r="99" spans="1:24" s="1" customFormat="1" ht="14.25" customHeight="1" x14ac:dyDescent="0.2">
      <c r="A99" s="24" t="s">
        <v>69</v>
      </c>
      <c r="B99" s="24"/>
      <c r="C99" s="24"/>
      <c r="D99" s="24"/>
      <c r="E99" s="24"/>
      <c r="F99" s="24"/>
      <c r="G99" s="24"/>
      <c r="H99" s="24"/>
      <c r="I99" s="24"/>
      <c r="J99" s="26" t="s">
        <v>82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8">
        <f>500000</f>
        <v>500000</v>
      </c>
      <c r="V99" s="28"/>
      <c r="W99" s="28"/>
      <c r="X99" s="28"/>
    </row>
    <row r="100" spans="1:24" s="1" customFormat="1" ht="34.5" customHeight="1" x14ac:dyDescent="0.2">
      <c r="A100" s="24" t="s">
        <v>83</v>
      </c>
      <c r="B100" s="24"/>
      <c r="C100" s="24"/>
      <c r="D100" s="24"/>
      <c r="E100" s="24"/>
      <c r="F100" s="24"/>
      <c r="G100" s="24"/>
      <c r="H100" s="24"/>
      <c r="I100" s="24"/>
      <c r="J100" s="26" t="s">
        <v>86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8">
        <f>500000</f>
        <v>500000</v>
      </c>
      <c r="V100" s="28"/>
      <c r="W100" s="28"/>
      <c r="X100" s="28"/>
    </row>
    <row r="101" spans="1:24" s="1" customFormat="1" ht="26.25" customHeight="1" x14ac:dyDescent="0.2">
      <c r="A101" s="24" t="s">
        <v>84</v>
      </c>
      <c r="B101" s="24"/>
      <c r="C101" s="24"/>
      <c r="D101" s="24"/>
      <c r="E101" s="24"/>
      <c r="F101" s="24"/>
      <c r="G101" s="24"/>
      <c r="H101" s="24"/>
      <c r="I101" s="24"/>
      <c r="J101" s="26" t="s">
        <v>87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8">
        <f>500000</f>
        <v>500000</v>
      </c>
      <c r="V101" s="28"/>
      <c r="W101" s="28"/>
      <c r="X101" s="28"/>
    </row>
    <row r="102" spans="1:24" s="1" customFormat="1" ht="24" customHeight="1" x14ac:dyDescent="0.2">
      <c r="A102" s="24" t="s">
        <v>25</v>
      </c>
      <c r="B102" s="24"/>
      <c r="C102" s="24"/>
      <c r="D102" s="24"/>
      <c r="E102" s="24"/>
      <c r="F102" s="24"/>
      <c r="G102" s="24"/>
      <c r="H102" s="24"/>
      <c r="I102" s="24"/>
      <c r="J102" s="36" t="s">
        <v>16</v>
      </c>
      <c r="K102" s="36"/>
      <c r="L102" s="36" t="s">
        <v>70</v>
      </c>
      <c r="M102" s="36"/>
      <c r="N102" s="36"/>
      <c r="O102" s="36" t="s">
        <v>71</v>
      </c>
      <c r="P102" s="36"/>
      <c r="Q102" s="36"/>
      <c r="R102" s="36"/>
      <c r="S102" s="36" t="s">
        <v>85</v>
      </c>
      <c r="T102" s="36"/>
      <c r="U102" s="28">
        <f>500000</f>
        <v>500000</v>
      </c>
      <c r="V102" s="28"/>
      <c r="W102" s="28"/>
      <c r="X102" s="28"/>
    </row>
    <row r="103" spans="1:24" s="1" customFormat="1" ht="13.5" customHeight="1" x14ac:dyDescent="0.2">
      <c r="A103" s="33" t="s">
        <v>72</v>
      </c>
      <c r="B103" s="33"/>
      <c r="C103" s="33"/>
      <c r="D103" s="33"/>
      <c r="E103" s="33"/>
      <c r="F103" s="33"/>
      <c r="G103" s="33"/>
      <c r="H103" s="33"/>
      <c r="I103" s="33"/>
      <c r="J103" s="34" t="s">
        <v>73</v>
      </c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5">
        <f>250000</f>
        <v>250000</v>
      </c>
      <c r="V103" s="35"/>
      <c r="W103" s="35"/>
      <c r="X103" s="35"/>
    </row>
    <row r="104" spans="1:24" s="1" customFormat="1" ht="13.5" customHeight="1" x14ac:dyDescent="0.2">
      <c r="A104" s="33" t="s">
        <v>74</v>
      </c>
      <c r="B104" s="33"/>
      <c r="C104" s="33"/>
      <c r="D104" s="33"/>
      <c r="E104" s="33"/>
      <c r="F104" s="33"/>
      <c r="G104" s="33"/>
      <c r="H104" s="33"/>
      <c r="I104" s="33"/>
      <c r="J104" s="34" t="s">
        <v>79</v>
      </c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5">
        <f>250000</f>
        <v>250000</v>
      </c>
      <c r="V104" s="35"/>
      <c r="W104" s="35"/>
      <c r="X104" s="35"/>
    </row>
    <row r="105" spans="1:24" s="1" customFormat="1" ht="45" customHeight="1" x14ac:dyDescent="0.2">
      <c r="A105" s="24" t="s">
        <v>78</v>
      </c>
      <c r="B105" s="24"/>
      <c r="C105" s="24"/>
      <c r="D105" s="24"/>
      <c r="E105" s="24"/>
      <c r="F105" s="24"/>
      <c r="G105" s="24"/>
      <c r="H105" s="24"/>
      <c r="I105" s="24"/>
      <c r="J105" s="26" t="s">
        <v>81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8">
        <f>250000</f>
        <v>250000</v>
      </c>
      <c r="V105" s="28"/>
      <c r="W105" s="28"/>
      <c r="X105" s="28"/>
    </row>
    <row r="106" spans="1:24" s="1" customFormat="1" ht="24.75" customHeight="1" x14ac:dyDescent="0.2">
      <c r="A106" s="24" t="s">
        <v>75</v>
      </c>
      <c r="B106" s="24"/>
      <c r="C106" s="24"/>
      <c r="D106" s="24"/>
      <c r="E106" s="24"/>
      <c r="F106" s="24"/>
      <c r="G106" s="24"/>
      <c r="H106" s="24"/>
      <c r="I106" s="24"/>
      <c r="J106" s="26" t="s">
        <v>80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8">
        <f>250000</f>
        <v>250000</v>
      </c>
      <c r="V106" s="28"/>
      <c r="W106" s="28"/>
      <c r="X106" s="28"/>
    </row>
    <row r="107" spans="1:24" s="1" customFormat="1" ht="24" hidden="1" customHeight="1" thickBot="1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28"/>
      <c r="V107" s="28"/>
      <c r="W107" s="28"/>
      <c r="X107" s="28"/>
    </row>
    <row r="108" spans="1:24" s="1" customFormat="1" ht="15" customHeight="1" x14ac:dyDescent="0.2">
      <c r="A108" s="39" t="s">
        <v>76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5">
        <v>54557638.359999999</v>
      </c>
      <c r="V108" s="35"/>
      <c r="W108" s="35"/>
      <c r="X108" s="35"/>
    </row>
    <row r="109" spans="1:24" s="1" customFormat="1" ht="13.9" customHeight="1" x14ac:dyDescent="0.2">
      <c r="A109" s="40" t="s">
        <v>0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</row>
    <row r="110" spans="1:24" s="1" customFormat="1" ht="13.9" customHeight="1" x14ac:dyDescent="0.2">
      <c r="A110" s="40" t="s">
        <v>0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</row>
    <row r="111" spans="1:24" s="1" customFormat="1" ht="13.9" customHeight="1" x14ac:dyDescent="0.2">
      <c r="A111" s="40" t="s">
        <v>0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</row>
    <row r="112" spans="1:24" s="1" customFormat="1" ht="26.25" customHeight="1" x14ac:dyDescent="0.2">
      <c r="A112" s="41"/>
      <c r="B112" s="41"/>
      <c r="C112" s="41"/>
      <c r="D112" s="41"/>
      <c r="E112" s="41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7"/>
    </row>
    <row r="113" spans="1:26" s="1" customFormat="1" ht="13.9" customHeight="1" x14ac:dyDescent="0.2">
      <c r="A113" s="43"/>
      <c r="B113" s="43"/>
      <c r="C113" s="43"/>
      <c r="D113" s="43"/>
      <c r="E113" s="43"/>
      <c r="F113" s="7"/>
      <c r="G113" s="44"/>
      <c r="H113" s="44"/>
      <c r="I113" s="44"/>
      <c r="J113" s="44"/>
      <c r="K113" s="44"/>
      <c r="L113" s="44"/>
      <c r="M113" s="7"/>
      <c r="N113" s="45"/>
      <c r="O113" s="45"/>
      <c r="P113" s="44"/>
      <c r="Q113" s="44"/>
      <c r="R113" s="44"/>
      <c r="S113" s="44"/>
      <c r="T113" s="44"/>
      <c r="U113" s="44"/>
      <c r="V113" s="44"/>
      <c r="W113" s="45"/>
      <c r="X113" s="45"/>
    </row>
    <row r="114" spans="1:26" s="1" customFormat="1" ht="9" customHeight="1" x14ac:dyDescent="0.2">
      <c r="A114" s="46" t="s">
        <v>0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</row>
    <row r="115" spans="1:26" s="1" customFormat="1" ht="13.9" customHeight="1" x14ac:dyDescent="0.2">
      <c r="A115" s="41"/>
      <c r="B115" s="41"/>
      <c r="C115" s="41"/>
      <c r="D115" s="41"/>
      <c r="E115" s="41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7"/>
    </row>
    <row r="116" spans="1:26" s="1" customFormat="1" ht="13.9" customHeight="1" x14ac:dyDescent="0.2">
      <c r="A116" s="43"/>
      <c r="B116" s="43"/>
      <c r="C116" s="43"/>
      <c r="D116" s="43"/>
      <c r="E116" s="43"/>
      <c r="F116" s="7"/>
      <c r="G116" s="44"/>
      <c r="H116" s="44"/>
      <c r="I116" s="44"/>
      <c r="J116" s="44"/>
      <c r="K116" s="44"/>
      <c r="L116" s="44"/>
      <c r="M116" s="7"/>
      <c r="N116" s="45"/>
      <c r="O116" s="45"/>
      <c r="P116" s="45"/>
      <c r="Q116" s="44"/>
      <c r="R116" s="44"/>
      <c r="S116" s="44"/>
      <c r="T116" s="44"/>
      <c r="U116" s="44"/>
      <c r="V116" s="44"/>
      <c r="W116" s="45"/>
      <c r="X116" s="45"/>
    </row>
    <row r="117" spans="1:26" s="1" customFormat="1" ht="9" customHeight="1" x14ac:dyDescent="0.2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</row>
    <row r="118" spans="1:26" s="1" customFormat="1" ht="13.9" customHeight="1" x14ac:dyDescent="0.2">
      <c r="A118" s="6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7"/>
    </row>
    <row r="119" spans="1:26" s="1" customFormat="1" ht="13.9" customHeight="1" x14ac:dyDescent="0.2">
      <c r="A119" s="2"/>
      <c r="B119" s="3"/>
      <c r="C119" s="44"/>
      <c r="D119" s="44"/>
      <c r="E119" s="3"/>
      <c r="F119" s="2"/>
      <c r="G119" s="44"/>
      <c r="H119" s="44"/>
      <c r="I119" s="44"/>
      <c r="J119" s="44"/>
      <c r="K119" s="44"/>
      <c r="L119" s="44"/>
      <c r="M119" s="2"/>
      <c r="N119" s="40"/>
      <c r="O119" s="40"/>
      <c r="P119" s="40"/>
      <c r="Q119" s="44"/>
      <c r="R119" s="44"/>
      <c r="S119" s="44"/>
      <c r="T119" s="44"/>
      <c r="U119" s="44"/>
      <c r="V119" s="44"/>
      <c r="W119" s="40"/>
      <c r="X119" s="40"/>
      <c r="Z119" s="5" t="s">
        <v>158</v>
      </c>
    </row>
    <row r="120" spans="1:26" s="1" customFormat="1" ht="13.9" customHeight="1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6" s="1" customFormat="1" ht="13.9" customHeight="1" x14ac:dyDescent="0.2">
      <c r="A121" s="30" t="s">
        <v>0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6" s="1" customFormat="1" ht="13.9" customHeight="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</sheetData>
  <mergeCells count="405">
    <mergeCell ref="A61:I61"/>
    <mergeCell ref="J61:T61"/>
    <mergeCell ref="U61:X61"/>
    <mergeCell ref="A62:I62"/>
    <mergeCell ref="J62:K62"/>
    <mergeCell ref="L62:N62"/>
    <mergeCell ref="O62:R62"/>
    <mergeCell ref="S62:T62"/>
    <mergeCell ref="U62:X62"/>
    <mergeCell ref="U60:X60"/>
    <mergeCell ref="A59:I59"/>
    <mergeCell ref="J59:K59"/>
    <mergeCell ref="L59:N59"/>
    <mergeCell ref="O59:R59"/>
    <mergeCell ref="S59:T59"/>
    <mergeCell ref="U59:X59"/>
    <mergeCell ref="A120:X120"/>
    <mergeCell ref="A121:X121"/>
    <mergeCell ref="A122:X122"/>
    <mergeCell ref="A117:X117"/>
    <mergeCell ref="B118:E118"/>
    <mergeCell ref="F118:M118"/>
    <mergeCell ref="N118:W118"/>
    <mergeCell ref="C119:D119"/>
    <mergeCell ref="G119:L119"/>
    <mergeCell ref="N119:P119"/>
    <mergeCell ref="Q119:V119"/>
    <mergeCell ref="W119:X119"/>
    <mergeCell ref="A115:E115"/>
    <mergeCell ref="F115:M115"/>
    <mergeCell ref="N115:W115"/>
    <mergeCell ref="A116:E116"/>
    <mergeCell ref="G116:L116"/>
    <mergeCell ref="N116:P116"/>
    <mergeCell ref="Q116:V116"/>
    <mergeCell ref="W116:X116"/>
    <mergeCell ref="A113:E113"/>
    <mergeCell ref="G113:L113"/>
    <mergeCell ref="N113:O113"/>
    <mergeCell ref="P113:V113"/>
    <mergeCell ref="W113:X113"/>
    <mergeCell ref="A114:X114"/>
    <mergeCell ref="A108:T108"/>
    <mergeCell ref="U108:X108"/>
    <mergeCell ref="A109:X109"/>
    <mergeCell ref="A110:X110"/>
    <mergeCell ref="A111:X111"/>
    <mergeCell ref="A112:E112"/>
    <mergeCell ref="F112:M112"/>
    <mergeCell ref="N112:W112"/>
    <mergeCell ref="A107:I107"/>
    <mergeCell ref="J107:K107"/>
    <mergeCell ref="L107:N107"/>
    <mergeCell ref="O107:R107"/>
    <mergeCell ref="S107:T107"/>
    <mergeCell ref="U107:X107"/>
    <mergeCell ref="A105:I105"/>
    <mergeCell ref="J105:T105"/>
    <mergeCell ref="U105:X105"/>
    <mergeCell ref="A106:I106"/>
    <mergeCell ref="J106:T106"/>
    <mergeCell ref="U106:X106"/>
    <mergeCell ref="A103:I103"/>
    <mergeCell ref="J103:T103"/>
    <mergeCell ref="U103:X103"/>
    <mergeCell ref="A104:I104"/>
    <mergeCell ref="J104:T104"/>
    <mergeCell ref="U104:X104"/>
    <mergeCell ref="A101:I101"/>
    <mergeCell ref="J101:T101"/>
    <mergeCell ref="U101:X101"/>
    <mergeCell ref="A102:I102"/>
    <mergeCell ref="J102:K102"/>
    <mergeCell ref="L102:N102"/>
    <mergeCell ref="O102:R102"/>
    <mergeCell ref="S102:T102"/>
    <mergeCell ref="U102:X102"/>
    <mergeCell ref="A99:I99"/>
    <mergeCell ref="J99:T99"/>
    <mergeCell ref="U99:X99"/>
    <mergeCell ref="A100:I100"/>
    <mergeCell ref="J100:T100"/>
    <mergeCell ref="U100:X100"/>
    <mergeCell ref="A98:I98"/>
    <mergeCell ref="J98:K98"/>
    <mergeCell ref="L98:N98"/>
    <mergeCell ref="O98:R98"/>
    <mergeCell ref="S98:T98"/>
    <mergeCell ref="U98:X98"/>
    <mergeCell ref="A96:I96"/>
    <mergeCell ref="J96:T96"/>
    <mergeCell ref="U96:X96"/>
    <mergeCell ref="A97:I97"/>
    <mergeCell ref="J97:T97"/>
    <mergeCell ref="U97:X97"/>
    <mergeCell ref="A94:I94"/>
    <mergeCell ref="J94:T94"/>
    <mergeCell ref="U94:X94"/>
    <mergeCell ref="A95:I95"/>
    <mergeCell ref="J95:T95"/>
    <mergeCell ref="U95:X95"/>
    <mergeCell ref="A93:I93"/>
    <mergeCell ref="J93:K93"/>
    <mergeCell ref="L93:N93"/>
    <mergeCell ref="O93:R93"/>
    <mergeCell ref="S93:T93"/>
    <mergeCell ref="U93:X93"/>
    <mergeCell ref="A91:I91"/>
    <mergeCell ref="J91:T91"/>
    <mergeCell ref="U91:X91"/>
    <mergeCell ref="A92:I92"/>
    <mergeCell ref="J92:T92"/>
    <mergeCell ref="U92:X92"/>
    <mergeCell ref="A90:I90"/>
    <mergeCell ref="J90:K90"/>
    <mergeCell ref="L90:N90"/>
    <mergeCell ref="O90:R90"/>
    <mergeCell ref="S90:T90"/>
    <mergeCell ref="U90:X90"/>
    <mergeCell ref="A88:I88"/>
    <mergeCell ref="J88:T88"/>
    <mergeCell ref="U88:X88"/>
    <mergeCell ref="A89:I89"/>
    <mergeCell ref="J89:K89"/>
    <mergeCell ref="L89:N89"/>
    <mergeCell ref="O89:R89"/>
    <mergeCell ref="S89:T89"/>
    <mergeCell ref="U89:X89"/>
    <mergeCell ref="A86:I86"/>
    <mergeCell ref="J86:T86"/>
    <mergeCell ref="U86:X86"/>
    <mergeCell ref="A87:I87"/>
    <mergeCell ref="J87:K87"/>
    <mergeCell ref="L87:N87"/>
    <mergeCell ref="O87:R87"/>
    <mergeCell ref="S87:T87"/>
    <mergeCell ref="U87:X87"/>
    <mergeCell ref="A84:I84"/>
    <mergeCell ref="J84:T84"/>
    <mergeCell ref="U84:X84"/>
    <mergeCell ref="A85:I85"/>
    <mergeCell ref="J85:T85"/>
    <mergeCell ref="U85:X85"/>
    <mergeCell ref="A83:I83"/>
    <mergeCell ref="J83:K83"/>
    <mergeCell ref="L83:N83"/>
    <mergeCell ref="O83:R83"/>
    <mergeCell ref="S83:T83"/>
    <mergeCell ref="U83:X83"/>
    <mergeCell ref="A81:I81"/>
    <mergeCell ref="J81:T81"/>
    <mergeCell ref="U81:X81"/>
    <mergeCell ref="A82:I82"/>
    <mergeCell ref="J82:T82"/>
    <mergeCell ref="U82:X82"/>
    <mergeCell ref="A79:I79"/>
    <mergeCell ref="J79:T79"/>
    <mergeCell ref="U79:X79"/>
    <mergeCell ref="A80:I80"/>
    <mergeCell ref="J80:K80"/>
    <mergeCell ref="L80:N80"/>
    <mergeCell ref="O80:R80"/>
    <mergeCell ref="S80:T80"/>
    <mergeCell ref="U80:X80"/>
    <mergeCell ref="A77:I77"/>
    <mergeCell ref="J77:T77"/>
    <mergeCell ref="U77:X77"/>
    <mergeCell ref="A78:I78"/>
    <mergeCell ref="J78:K78"/>
    <mergeCell ref="L78:N78"/>
    <mergeCell ref="O78:R78"/>
    <mergeCell ref="S78:T78"/>
    <mergeCell ref="U78:X78"/>
    <mergeCell ref="A75:I75"/>
    <mergeCell ref="J75:T75"/>
    <mergeCell ref="U75:X75"/>
    <mergeCell ref="A76:I76"/>
    <mergeCell ref="J76:T76"/>
    <mergeCell ref="U76:X76"/>
    <mergeCell ref="A74:I74"/>
    <mergeCell ref="J74:K74"/>
    <mergeCell ref="L74:N74"/>
    <mergeCell ref="O74:R74"/>
    <mergeCell ref="S74:T74"/>
    <mergeCell ref="U74:X74"/>
    <mergeCell ref="A71:I71"/>
    <mergeCell ref="J71:K71"/>
    <mergeCell ref="L71:N71"/>
    <mergeCell ref="O71:R71"/>
    <mergeCell ref="S71:T71"/>
    <mergeCell ref="U71:X71"/>
    <mergeCell ref="A69:I69"/>
    <mergeCell ref="J69:T69"/>
    <mergeCell ref="U69:X69"/>
    <mergeCell ref="A70:I70"/>
    <mergeCell ref="J70:T70"/>
    <mergeCell ref="U70:X70"/>
    <mergeCell ref="A67:I67"/>
    <mergeCell ref="J67:T67"/>
    <mergeCell ref="U67:X67"/>
    <mergeCell ref="A68:I68"/>
    <mergeCell ref="J68:T68"/>
    <mergeCell ref="U68:X68"/>
    <mergeCell ref="A66:I66"/>
    <mergeCell ref="J66:K66"/>
    <mergeCell ref="L66:N66"/>
    <mergeCell ref="O66:R66"/>
    <mergeCell ref="S66:T66"/>
    <mergeCell ref="U66:X66"/>
    <mergeCell ref="A64:I64"/>
    <mergeCell ref="J64:T64"/>
    <mergeCell ref="U64:X64"/>
    <mergeCell ref="A65:I65"/>
    <mergeCell ref="J65:T65"/>
    <mergeCell ref="U65:X65"/>
    <mergeCell ref="L56:N56"/>
    <mergeCell ref="O56:R56"/>
    <mergeCell ref="S56:T56"/>
    <mergeCell ref="U56:X56"/>
    <mergeCell ref="A63:I63"/>
    <mergeCell ref="J63:T63"/>
    <mergeCell ref="U63:X63"/>
    <mergeCell ref="U57:X57"/>
    <mergeCell ref="A60:I60"/>
    <mergeCell ref="J60:T60"/>
    <mergeCell ref="A57:I57"/>
    <mergeCell ref="J57:T57"/>
    <mergeCell ref="A54:I54"/>
    <mergeCell ref="J54:T54"/>
    <mergeCell ref="U54:X54"/>
    <mergeCell ref="A55:I55"/>
    <mergeCell ref="J55:T55"/>
    <mergeCell ref="U55:X55"/>
    <mergeCell ref="A56:I56"/>
    <mergeCell ref="J56:K56"/>
    <mergeCell ref="A52:I52"/>
    <mergeCell ref="J52:T52"/>
    <mergeCell ref="U52:X52"/>
    <mergeCell ref="A53:I53"/>
    <mergeCell ref="J53:T53"/>
    <mergeCell ref="U53:X53"/>
    <mergeCell ref="A50:I50"/>
    <mergeCell ref="J50:T50"/>
    <mergeCell ref="U50:X50"/>
    <mergeCell ref="A51:I51"/>
    <mergeCell ref="J51:K51"/>
    <mergeCell ref="L51:N51"/>
    <mergeCell ref="O51:R51"/>
    <mergeCell ref="S51:T51"/>
    <mergeCell ref="U51:X51"/>
    <mergeCell ref="A48:I48"/>
    <mergeCell ref="J48:T48"/>
    <mergeCell ref="U48:X48"/>
    <mergeCell ref="A49:I49"/>
    <mergeCell ref="J49:T49"/>
    <mergeCell ref="U49:X49"/>
    <mergeCell ref="A46:I46"/>
    <mergeCell ref="J46:T46"/>
    <mergeCell ref="U46:X46"/>
    <mergeCell ref="A47:I47"/>
    <mergeCell ref="J47:K47"/>
    <mergeCell ref="L47:N47"/>
    <mergeCell ref="O47:R47"/>
    <mergeCell ref="S47:T47"/>
    <mergeCell ref="U47:X47"/>
    <mergeCell ref="A44:I44"/>
    <mergeCell ref="J44:T44"/>
    <mergeCell ref="U44:X44"/>
    <mergeCell ref="A45:I45"/>
    <mergeCell ref="J45:T45"/>
    <mergeCell ref="U45:X45"/>
    <mergeCell ref="A42:I42"/>
    <mergeCell ref="J42:T42"/>
    <mergeCell ref="U42:X42"/>
    <mergeCell ref="A31:I31"/>
    <mergeCell ref="J31:T31"/>
    <mergeCell ref="U31:X31"/>
    <mergeCell ref="A40:I40"/>
    <mergeCell ref="J40:T40"/>
    <mergeCell ref="U40:X40"/>
    <mergeCell ref="A41:I41"/>
    <mergeCell ref="J41:K41"/>
    <mergeCell ref="L41:N41"/>
    <mergeCell ref="O41:R41"/>
    <mergeCell ref="S41:T41"/>
    <mergeCell ref="U41:X41"/>
    <mergeCell ref="A36:I36"/>
    <mergeCell ref="J36:K36"/>
    <mergeCell ref="L36:N36"/>
    <mergeCell ref="O36:R36"/>
    <mergeCell ref="S36:T36"/>
    <mergeCell ref="U36:X36"/>
    <mergeCell ref="A37:I37"/>
    <mergeCell ref="J37:T37"/>
    <mergeCell ref="U37:X37"/>
    <mergeCell ref="A38:I38"/>
    <mergeCell ref="J38:T38"/>
    <mergeCell ref="U38:X38"/>
    <mergeCell ref="A35:I35"/>
    <mergeCell ref="J35:K35"/>
    <mergeCell ref="L35:N35"/>
    <mergeCell ref="O35:R35"/>
    <mergeCell ref="S35:T35"/>
    <mergeCell ref="U35:X35"/>
    <mergeCell ref="A33:I33"/>
    <mergeCell ref="J33:T33"/>
    <mergeCell ref="U33:X33"/>
    <mergeCell ref="A34:I34"/>
    <mergeCell ref="J34:T34"/>
    <mergeCell ref="U34:X34"/>
    <mergeCell ref="A30:I30"/>
    <mergeCell ref="J30:T30"/>
    <mergeCell ref="U30:X30"/>
    <mergeCell ref="A32:I32"/>
    <mergeCell ref="J32:K32"/>
    <mergeCell ref="L32:N32"/>
    <mergeCell ref="O32:R32"/>
    <mergeCell ref="S32:T32"/>
    <mergeCell ref="U32:X32"/>
    <mergeCell ref="A28:I28"/>
    <mergeCell ref="J28:T28"/>
    <mergeCell ref="U28:X28"/>
    <mergeCell ref="A29:I29"/>
    <mergeCell ref="J29:K29"/>
    <mergeCell ref="L29:N29"/>
    <mergeCell ref="O29:R29"/>
    <mergeCell ref="S29:T29"/>
    <mergeCell ref="U29:X29"/>
    <mergeCell ref="A26:I26"/>
    <mergeCell ref="J26:T26"/>
    <mergeCell ref="U26:X26"/>
    <mergeCell ref="A27:I27"/>
    <mergeCell ref="J27:T27"/>
    <mergeCell ref="U27:X27"/>
    <mergeCell ref="A24:I24"/>
    <mergeCell ref="J24:T24"/>
    <mergeCell ref="U24:X24"/>
    <mergeCell ref="A22:I22"/>
    <mergeCell ref="J22:T22"/>
    <mergeCell ref="U22:X22"/>
    <mergeCell ref="A25:I25"/>
    <mergeCell ref="J25:K25"/>
    <mergeCell ref="L25:N25"/>
    <mergeCell ref="O25:R25"/>
    <mergeCell ref="S25:T25"/>
    <mergeCell ref="U25:X25"/>
    <mergeCell ref="A20:I20"/>
    <mergeCell ref="J20:T20"/>
    <mergeCell ref="U20:X20"/>
    <mergeCell ref="A21:I21"/>
    <mergeCell ref="J21:T21"/>
    <mergeCell ref="U21:X21"/>
    <mergeCell ref="A16:I17"/>
    <mergeCell ref="J16:T16"/>
    <mergeCell ref="J17:K17"/>
    <mergeCell ref="A19:I19"/>
    <mergeCell ref="J19:T19"/>
    <mergeCell ref="U19:X19"/>
    <mergeCell ref="A18:I18"/>
    <mergeCell ref="J18:K18"/>
    <mergeCell ref="L18:N18"/>
    <mergeCell ref="O18:R18"/>
    <mergeCell ref="S18:T18"/>
    <mergeCell ref="U18:X18"/>
    <mergeCell ref="L17:N17"/>
    <mergeCell ref="O17:R17"/>
    <mergeCell ref="S17:T17"/>
    <mergeCell ref="A10:X10"/>
    <mergeCell ref="A11:X11"/>
    <mergeCell ref="A12:X12"/>
    <mergeCell ref="A13:X13"/>
    <mergeCell ref="A14:X14"/>
    <mergeCell ref="A15:X15"/>
    <mergeCell ref="U16:X17"/>
    <mergeCell ref="A8:C8"/>
    <mergeCell ref="D8:S8"/>
    <mergeCell ref="T8:U8"/>
    <mergeCell ref="V8:X8"/>
    <mergeCell ref="A9:H9"/>
    <mergeCell ref="I9:Q9"/>
    <mergeCell ref="R9:U9"/>
    <mergeCell ref="V9:X9"/>
    <mergeCell ref="A6:J6"/>
    <mergeCell ref="A7:G7"/>
    <mergeCell ref="K6:X6"/>
    <mergeCell ref="H7:X7"/>
    <mergeCell ref="A72:I72"/>
    <mergeCell ref="A73:I73"/>
    <mergeCell ref="J72:T72"/>
    <mergeCell ref="J73:T73"/>
    <mergeCell ref="U72:X72"/>
    <mergeCell ref="U73:X73"/>
    <mergeCell ref="A4:S4"/>
    <mergeCell ref="T4:U4"/>
    <mergeCell ref="V4:X4"/>
    <mergeCell ref="A5:S5"/>
    <mergeCell ref="T5:U5"/>
    <mergeCell ref="V5:X5"/>
    <mergeCell ref="A1:Q1"/>
    <mergeCell ref="R1:X1"/>
    <mergeCell ref="A2:U2"/>
    <mergeCell ref="V2:X2"/>
    <mergeCell ref="A3:S3"/>
    <mergeCell ref="T3:U3"/>
    <mergeCell ref="V3:X3"/>
  </mergeCells>
  <pageMargins left="0" right="0" top="0" bottom="0.59055118110236227" header="0.51181102362204722" footer="0.51181102362204722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Нижнегорск</dc:creator>
  <cp:lastModifiedBy>11</cp:lastModifiedBy>
  <cp:lastPrinted>2017-05-05T10:50:41Z</cp:lastPrinted>
  <dcterms:created xsi:type="dcterms:W3CDTF">2017-04-14T10:35:53Z</dcterms:created>
  <dcterms:modified xsi:type="dcterms:W3CDTF">2017-07-07T07:36:05Z</dcterms:modified>
</cp:coreProperties>
</file>